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様式１" sheetId="1" state="visible" r:id="rId2"/>
    <sheet name="様式２（通所系）" sheetId="2" state="visible" r:id="rId3"/>
    <sheet name="様式２（シフト記号表）" sheetId="3" state="visible" r:id="rId4"/>
    <sheet name="様式３（小多機等）" sheetId="4" state="visible" r:id="rId5"/>
    <sheet name="様式３（シフト記号表）" sheetId="5" state="visible" r:id="rId6"/>
    <sheet name="様式４（施設）" sheetId="6" state="visible" r:id="rId7"/>
    <sheet name="様式４（シフト記号表）" sheetId="7" state="visible" r:id="rId8"/>
  </sheets>
  <definedNames>
    <definedName function="false" hidden="false" localSheetId="1" name="_xlnm.Print_Area" vbProcedure="false">'様式２（通所系）'!$A$1:$BE$110</definedName>
    <definedName function="false" hidden="false" localSheetId="1" name="_xlnm.Print_Area" vbProcedure="false">'様式２（通所系）'!$A$1:$BE$110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<sst xmlns="http://schemas.openxmlformats.org/spreadsheetml/2006/main" count="1387" uniqueCount="231">
  <si>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</si>
  <si>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t>
  </si>
  <si>
    <t xml:space="preserve">サービス種別</t>
  </si>
  <si>
    <t xml:space="preserve">(</t>
  </si>
  <si>
    <t xml:space="preserve">訪問介護等用</t>
  </si>
  <si>
    <t xml:space="preserve">）</t>
  </si>
  <si>
    <t xml:space="preserve">令和</t>
  </si>
  <si>
    <t xml:space="preserve">)</t>
  </si>
  <si>
    <t xml:space="preserve">年</t>
  </si>
  <si>
    <t xml:space="preserve">月</t>
  </si>
  <si>
    <t xml:space="preserve">事業所名</t>
  </si>
  <si>
    <t xml:space="preserve">(1)</t>
  </si>
  <si>
    <t xml:space="preserve">４週</t>
  </si>
  <si>
    <t xml:space="preserve">(2)</t>
  </si>
  <si>
    <t xml:space="preserve">予定</t>
  </si>
  <si>
    <r>
      <rPr>
        <sz val="16"/>
        <rFont val="HGSｺﾞｼｯｸM"/>
        <family val="3"/>
      </rPr>
      <t xml:space="preserve">(3)</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</si>
  <si>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</si>
  <si>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</si>
  <si>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No</t>
  </si>
  <si>
    <r>
      <rPr>
        <sz val="16"/>
        <rFont val="HGSｺﾞｼｯｸM"/>
        <family val="3"/>
      </rPr>
      <t xml:space="preserve">(4) 
</t>
    </r>
    <r>
      <rPr>
        <sz val="16"/>
        <rFont val="DejaVu Sans"/>
        <family val="2"/>
      </rPr>
      <t xml:space="preserve">職種</t>
    </r>
  </si>
  <si>
    <r>
      <rPr>
        <sz val="16"/>
        <rFont val="HGSｺﾞｼｯｸM"/>
        <family val="3"/>
      </rPr>
      <t xml:space="preserve">(5)
</t>
    </r>
    <r>
      <rPr>
        <sz val="16"/>
        <rFont val="DejaVu Sans"/>
        <family val="2"/>
      </rPr>
      <t xml:space="preserve">勤務
形態</t>
    </r>
  </si>
  <si>
    <r>
      <rPr>
        <sz val="16"/>
        <rFont val="HGSｺﾞｼｯｸM"/>
        <family val="3"/>
      </rPr>
      <t xml:space="preserve">(6)
</t>
    </r>
    <r>
      <rPr>
        <sz val="16"/>
        <rFont val="DejaVu Sans"/>
        <family val="2"/>
      </rPr>
      <t xml:space="preserve">資格</t>
    </r>
  </si>
  <si>
    <r>
      <rPr>
        <sz val="16"/>
        <rFont val="HGSｺﾞｼｯｸM"/>
        <family val="3"/>
      </rPr>
      <t xml:space="preserve">(7) </t>
    </r>
    <r>
      <rPr>
        <sz val="16"/>
        <rFont val="DejaVu Sans"/>
        <family val="2"/>
      </rPr>
      <t xml:space="preserve">氏　名</t>
    </r>
  </si>
  <si>
    <t xml:space="preserve">(8)</t>
  </si>
  <si>
    <r>
      <rPr>
        <sz val="12"/>
        <rFont val="HGSｺﾞｼｯｸM"/>
        <family val="3"/>
      </rPr>
      <t xml:space="preserve">(10)
</t>
    </r>
    <r>
      <rPr>
        <sz val="11"/>
        <rFont val="DejaVu Sans"/>
        <family val="2"/>
      </rPr>
      <t xml:space="preserve">週平均
勤務時間数</t>
    </r>
  </si>
  <si>
    <r>
      <rPr>
        <sz val="16"/>
        <rFont val="HGSｺﾞｼｯｸM"/>
        <family val="3"/>
      </rPr>
      <t xml:space="preserve">(11) </t>
    </r>
    <r>
      <rPr>
        <sz val="16"/>
        <rFont val="DejaVu Sans"/>
        <family val="2"/>
      </rPr>
      <t xml:space="preserve">兼務状況
（兼務先／兼務する職務の内容）等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</si>
  <si>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</si>
  <si>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</si>
  <si>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</si>
  <si>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</si>
  <si>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</si>
  <si>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　・最初に「年月欄」「サービス種別」「事業所名」を入力してください。</t>
  </si>
  <si>
    <r>
      <rPr>
        <sz val="16"/>
        <rFont val="DejaVu Sans"/>
        <family val="2"/>
      </rPr>
      <t xml:space="preserve">　</t>
    </r>
    <r>
      <rPr>
        <sz val="16"/>
        <rFont val="HGSｺﾞｼｯｸM"/>
        <family val="3"/>
      </rPr>
      <t xml:space="preserve">(1) </t>
    </r>
    <r>
      <rPr>
        <sz val="16"/>
        <rFont val="DejaVu Sans"/>
        <family val="2"/>
      </rPr>
      <t xml:space="preserve">「４週」・「暦月」のいずれかを選択してください。</t>
    </r>
  </si>
  <si>
    <r>
      <rPr>
        <sz val="16"/>
        <rFont val="DejaVu Sans"/>
        <family val="2"/>
      </rPr>
      <t xml:space="preserve">　</t>
    </r>
    <r>
      <rPr>
        <sz val="16"/>
        <rFont val="HGSｺﾞｼｯｸM"/>
        <family val="3"/>
      </rPr>
      <t xml:space="preserve">(2) </t>
    </r>
    <r>
      <rPr>
        <sz val="16"/>
        <rFont val="DejaVu Sans"/>
        <family val="2"/>
      </rPr>
      <t xml:space="preserve">「予定」・「実績」・「予定・実績」のいずれかを選択してください。（「予定・実績」は予定と実績が同じだったことを示す場合に選択してください。）</t>
    </r>
  </si>
  <si>
    <r>
      <rPr>
        <sz val="16"/>
        <rFont val="DejaVu Sans"/>
        <family val="2"/>
      </rPr>
      <t xml:space="preserve">　</t>
    </r>
    <r>
      <rPr>
        <sz val="16"/>
        <rFont val="HGSｺﾞｼｯｸM"/>
        <family val="3"/>
      </rPr>
      <t xml:space="preserve">(3) </t>
    </r>
    <r>
      <rPr>
        <sz val="16"/>
        <rFont val="DejaVu Sans"/>
        <family val="2"/>
      </rPr>
      <t xml:space="preserve">事業所における常勤の従業者が勤務すべき時間数を入力してください。</t>
    </r>
  </si>
  <si>
    <r>
      <rPr>
        <sz val="16"/>
        <rFont val="DejaVu Sans"/>
        <family val="2"/>
      </rPr>
      <t xml:space="preserve">　</t>
    </r>
    <r>
      <rPr>
        <sz val="16"/>
        <rFont val="HGSｺﾞｼｯｸM"/>
        <family val="3"/>
      </rPr>
      <t xml:space="preserve">(4) </t>
    </r>
    <r>
      <rPr>
        <sz val="16"/>
        <rFont val="DejaVu Sans"/>
        <family val="2"/>
      </rPr>
      <t xml:space="preserve">従業者の職種を入力してください。</t>
    </r>
  </si>
  <si>
    <t xml:space="preserve"> 　　 記入の順序は、職種ごとにまとめてください。</t>
  </si>
  <si>
    <r>
      <rPr>
        <sz val="16"/>
        <rFont val="DejaVu Sans"/>
        <family val="2"/>
      </rPr>
      <t xml:space="preserve">　</t>
    </r>
    <r>
      <rPr>
        <sz val="16"/>
        <rFont val="HGSｺﾞｼｯｸM"/>
        <family val="3"/>
      </rPr>
      <t xml:space="preserve">(5) </t>
    </r>
    <r>
      <rPr>
        <sz val="16"/>
        <rFont val="DejaVu Sans"/>
        <family val="2"/>
      </rPr>
      <t xml:space="preserve">従業者の勤務形態について、下記のうち該当する区分の記号を入力してください。</t>
    </r>
  </si>
  <si>
    <t xml:space="preserve">記号</t>
  </si>
  <si>
    <t xml:space="preserve">区分</t>
  </si>
  <si>
    <t xml:space="preserve">A</t>
  </si>
  <si>
    <t xml:space="preserve">常勤で専従</t>
  </si>
  <si>
    <t xml:space="preserve">B</t>
  </si>
  <si>
    <t xml:space="preserve">常勤で兼務</t>
  </si>
  <si>
    <t xml:space="preserve">C</t>
  </si>
  <si>
    <t xml:space="preserve">非常勤で専従</t>
  </si>
  <si>
    <t xml:space="preserve">D</t>
  </si>
  <si>
    <t xml:space="preserve">非常勤で兼務</t>
  </si>
  <si>
    <t xml:space="preserve">（注）常勤・非常勤の区分について</t>
  </si>
  <si>
    <r>
      <rPr>
        <sz val="16"/>
        <rFont val="DejaVu Sans"/>
        <family val="2"/>
      </rPr>
      <t xml:space="preserve">　　　当該事業所における勤務時間が、当該事業所において定められている常勤の従業者が勤務すべき時間数に達していることをいいます。</t>
    </r>
    <r>
      <rPr>
        <u val="single"/>
        <sz val="16"/>
        <rFont val="DejaVu Sans"/>
        <family val="2"/>
      </rPr>
      <t xml:space="preserve">雇用の形態は考慮しません</t>
    </r>
    <r>
      <rPr>
        <sz val="16"/>
        <rFont val="DejaVu Sans"/>
        <family val="2"/>
      </rPr>
      <t xml:space="preserve">。</t>
    </r>
  </si>
  <si>
    <r>
      <rPr>
        <sz val="16"/>
        <rFont val="DejaVu Sans"/>
        <family val="2"/>
      </rPr>
      <t xml:space="preserve">　　（例えば、常勤者は週に</t>
    </r>
    <r>
      <rPr>
        <sz val="16"/>
        <rFont val="HGSｺﾞｼｯｸM"/>
        <family val="3"/>
      </rPr>
      <t xml:space="preserve">40</t>
    </r>
    <r>
      <rPr>
        <sz val="16"/>
        <rFont val="DejaVu Sans"/>
        <family val="2"/>
      </rPr>
      <t xml:space="preserve">時間勤務することとされた事業所であれば、非正規雇用であっても、週</t>
    </r>
    <r>
      <rPr>
        <sz val="16"/>
        <rFont val="HGSｺﾞｼｯｸM"/>
        <family val="3"/>
      </rPr>
      <t xml:space="preserve">40</t>
    </r>
    <r>
      <rPr>
        <sz val="16"/>
        <rFont val="DejaVu Sans"/>
        <family val="2"/>
      </rPr>
      <t xml:space="preserve">時間勤務する従業者は常勤扱いとなります。）</t>
    </r>
  </si>
  <si>
    <r>
      <rPr>
        <sz val="16"/>
        <rFont val="DejaVu Sans"/>
        <family val="2"/>
      </rPr>
      <t xml:space="preserve">　</t>
    </r>
    <r>
      <rPr>
        <sz val="16"/>
        <rFont val="HGSｺﾞｼｯｸM"/>
        <family val="3"/>
      </rPr>
      <t xml:space="preserve">(6) </t>
    </r>
    <r>
      <rPr>
        <sz val="16"/>
        <rFont val="DejaVu Sans"/>
        <family val="2"/>
      </rPr>
      <t xml:space="preserve">従業者の保有する資格を入力してください。</t>
    </r>
  </si>
  <si>
    <t xml:space="preserve"> 　　 保有資格を全て記入するのではなく、人員基準上、求められる資格等を入力してください。</t>
  </si>
  <si>
    <r>
      <rPr>
        <sz val="16"/>
        <rFont val="DejaVu Sans"/>
        <family val="2"/>
      </rPr>
      <t xml:space="preserve">       ※選択した資格及び研修に関して、</t>
    </r>
    <r>
      <rPr>
        <b val="true"/>
        <u val="single"/>
        <sz val="16"/>
        <rFont val="DejaVu Sans"/>
        <family val="2"/>
      </rPr>
      <t xml:space="preserve">必要に応じて、</t>
    </r>
    <r>
      <rPr>
        <b val="true"/>
        <sz val="16"/>
        <rFont val="DejaVu Sans"/>
        <family val="2"/>
      </rPr>
      <t xml:space="preserve">資格証又は研修修了証等の写しを添付資料として提出してください。</t>
    </r>
  </si>
  <si>
    <r>
      <rPr>
        <sz val="16"/>
        <rFont val="DejaVu Sans"/>
        <family val="2"/>
      </rPr>
      <t xml:space="preserve">　</t>
    </r>
    <r>
      <rPr>
        <sz val="16"/>
        <rFont val="HGSｺﾞｼｯｸM"/>
        <family val="3"/>
      </rPr>
      <t xml:space="preserve">(7) </t>
    </r>
    <r>
      <rPr>
        <sz val="16"/>
        <rFont val="DejaVu Sans"/>
        <family val="2"/>
      </rPr>
      <t xml:space="preserve">従業者の氏名を記入してください。</t>
    </r>
  </si>
  <si>
    <r>
      <rPr>
        <sz val="16"/>
        <rFont val="DejaVu Sans"/>
        <family val="2"/>
      </rPr>
      <t xml:space="preserve">　</t>
    </r>
    <r>
      <rPr>
        <sz val="16"/>
        <rFont val="HGSｺﾞｼｯｸM"/>
        <family val="3"/>
      </rPr>
      <t xml:space="preserve">(8) </t>
    </r>
    <r>
      <rPr>
        <sz val="16"/>
        <rFont val="DejaVu Sans"/>
        <family val="2"/>
      </rPr>
      <t xml:space="preserve">申請する事業に係る従業者（管理者を含む。）の</t>
    </r>
    <r>
      <rPr>
        <sz val="16"/>
        <rFont val="HGSｺﾞｼｯｸM"/>
        <family val="3"/>
      </rPr>
      <t xml:space="preserve">1</t>
    </r>
    <r>
      <rPr>
        <sz val="16"/>
        <rFont val="DejaVu Sans"/>
        <family val="2"/>
      </rPr>
      <t xml:space="preserve">ヶ月分の勤務時間を入力してください。</t>
    </r>
  </si>
  <si>
    <t xml:space="preserve">　　  ※ 指定基準の確認に際しては、４週分の入力で差し支えありません。</t>
  </si>
  <si>
    <r>
      <rPr>
        <sz val="16"/>
        <rFont val="DejaVu Sans"/>
        <family val="2"/>
      </rPr>
      <t xml:space="preserve">　</t>
    </r>
    <r>
      <rPr>
        <sz val="16"/>
        <rFont val="HGSｺﾞｼｯｸM"/>
        <family val="3"/>
      </rPr>
      <t xml:space="preserve">(9) </t>
    </r>
    <r>
      <rPr>
        <sz val="16"/>
        <rFont val="DejaVu Sans"/>
        <family val="2"/>
      </rPr>
      <t xml:space="preserve">従業者ごとに、合計勤務時間数を入力してください。</t>
    </r>
  </si>
  <si>
    <t xml:space="preserve"> 　　 ※ 入力することができる時間数は、当該事業所において常勤の従業者が勤務すべき勤務時間数を上限とします。</t>
  </si>
  <si>
    <r>
      <rPr>
        <sz val="16"/>
        <rFont val="DejaVu Sans"/>
        <family val="2"/>
      </rPr>
      <t xml:space="preserve">　</t>
    </r>
    <r>
      <rPr>
        <sz val="16"/>
        <rFont val="HGSｺﾞｼｯｸM"/>
        <family val="3"/>
      </rPr>
      <t xml:space="preserve">(10) </t>
    </r>
    <r>
      <rPr>
        <sz val="16"/>
        <rFont val="DejaVu Sans"/>
        <family val="2"/>
      </rPr>
      <t xml:space="preserve">従業者ごとに、週平均の勤務時間数を入力してください。</t>
    </r>
  </si>
  <si>
    <r>
      <rPr>
        <sz val="16"/>
        <rFont val="DejaVu Sans"/>
        <family val="2"/>
      </rPr>
      <t xml:space="preserve">　</t>
    </r>
    <r>
      <rPr>
        <sz val="16"/>
        <rFont val="HGSｺﾞｼｯｸM"/>
        <family val="3"/>
      </rPr>
      <t xml:space="preserve">(11) </t>
    </r>
    <r>
      <rPr>
        <sz val="16"/>
        <rFont val="DejaVu Sans"/>
        <family val="2"/>
      </rPr>
      <t xml:space="preserve">申請する事業所以外の事業所・施設との兼務がある場合は、兼務先の事業所・施設の名称、兼務する職務の内容について記入してください。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</si>
  <si>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</si>
  <si>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</si>
  <si>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6"/>
        <color rgb="FF000000"/>
        <rFont val="DejaVu Sans"/>
        <family val="2"/>
      </rPr>
      <t xml:space="preserve">　　  ※職員が育児・介護休業法による短時間勤務制度等を利用する場合、週</t>
    </r>
    <r>
      <rPr>
        <sz val="16"/>
        <color rgb="FF000000"/>
        <rFont val="HGSｺﾞｼｯｸM"/>
        <family val="3"/>
      </rPr>
      <t xml:space="preserve">30</t>
    </r>
    <r>
      <rPr>
        <sz val="16"/>
        <color rgb="FF000000"/>
        <rFont val="DejaVu Sans"/>
        <family val="2"/>
      </rPr>
      <t xml:space="preserve">時間以上の勤務で、常勤換算方法での計算にあたり、常勤の従業者が勤務すべき時間数を満たしたものとし、</t>
    </r>
  </si>
  <si>
    <r>
      <rPr>
        <sz val="16"/>
        <color rgb="FF000000"/>
        <rFont val="DejaVu Sans"/>
        <family val="2"/>
      </rPr>
      <t xml:space="preserve">　 　    １（常勤）として取り扱うことが可能です。この場合、勤務形態の記号は「</t>
    </r>
    <r>
      <rPr>
        <sz val="16"/>
        <color rgb="FF000000"/>
        <rFont val="HGSｺﾞｼｯｸM"/>
        <family val="3"/>
      </rPr>
      <t xml:space="preserve">A</t>
    </r>
    <r>
      <rPr>
        <sz val="16"/>
        <color rgb="FF000000"/>
        <rFont val="DejaVu Sans"/>
        <family val="2"/>
      </rPr>
      <t xml:space="preserve">」または「</t>
    </r>
    <r>
      <rPr>
        <sz val="16"/>
        <color rgb="FF000000"/>
        <rFont val="HGSｺﾞｼｯｸM"/>
        <family val="3"/>
      </rPr>
      <t xml:space="preserve">B</t>
    </r>
    <r>
      <rPr>
        <sz val="16"/>
        <color rgb="FF000000"/>
        <rFont val="DejaVu Sans"/>
        <family val="2"/>
      </rPr>
      <t xml:space="preserve">」とし、「</t>
    </r>
    <r>
      <rPr>
        <sz val="16"/>
        <color rgb="FF000000"/>
        <rFont val="HGSｺﾞｼｯｸM"/>
        <family val="3"/>
      </rPr>
      <t xml:space="preserve">(11)</t>
    </r>
    <r>
      <rPr>
        <sz val="16"/>
        <color rgb="FF000000"/>
        <rFont val="DejaVu Sans"/>
        <family val="2"/>
      </rPr>
      <t xml:space="preserve">兼務状況等」の欄に「短時間勤務制度利用」と記入してください。</t>
    </r>
  </si>
  <si>
    <r>
      <rPr>
        <sz val="16"/>
        <rFont val="DejaVu Sans"/>
        <family val="2"/>
      </rPr>
      <t xml:space="preserve"> （</t>
    </r>
    <r>
      <rPr>
        <sz val="16"/>
        <rFont val="HGSｺﾞｼｯｸM"/>
        <family val="3"/>
      </rPr>
      <t xml:space="preserve">12) </t>
    </r>
    <r>
      <rPr>
        <sz val="16"/>
        <rFont val="DejaVu Sans"/>
        <family val="2"/>
      </rPr>
      <t xml:space="preserve">必要項目を満たしていれば、各事業所で使用するシフト表等をもって代替書類として差し支えありません。</t>
    </r>
  </si>
  <si>
    <t xml:space="preserve">従業者の勤務の体制及び勤務形態一覧表　</t>
  </si>
  <si>
    <t xml:space="preserve">サービス種別（</t>
  </si>
  <si>
    <t xml:space="preserve">通所介護等用</t>
  </si>
  <si>
    <t xml:space="preserve">事業所名（</t>
  </si>
  <si>
    <r>
      <rPr>
        <sz val="16"/>
        <rFont val="HGSｺﾞｼｯｸM"/>
        <family val="3"/>
      </rPr>
      <t xml:space="preserve">(4) </t>
    </r>
    <r>
      <rPr>
        <sz val="16"/>
        <rFont val="DejaVu Sans"/>
        <family val="2"/>
      </rPr>
      <t xml:space="preserve">事業所全体のサービス提供単位数</t>
    </r>
  </si>
  <si>
    <t xml:space="preserve">単位</t>
  </si>
  <si>
    <t xml:space="preserve">単位目</t>
  </si>
  <si>
    <r>
      <rPr>
        <sz val="16"/>
        <rFont val="HGSｺﾞｼｯｸM"/>
        <family val="3"/>
      </rPr>
      <t xml:space="preserve">(5) </t>
    </r>
    <r>
      <rPr>
        <sz val="16"/>
        <rFont val="DejaVu Sans"/>
        <family val="2"/>
      </rPr>
      <t xml:space="preserve">当該サービス提供単位のサービス提供時間 </t>
    </r>
  </si>
  <si>
    <t xml:space="preserve">～</t>
  </si>
  <si>
    <t xml:space="preserve">（計</t>
  </si>
  <si>
    <t xml:space="preserve">時間）</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</si>
  <si>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</si>
  <si>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</si>
  <si>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</si>
  <si>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</si>
  <si>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(10)</t>
  </si>
  <si>
    <r>
      <rPr>
        <sz val="10"/>
        <rFont val="HGSｺﾞｼｯｸM"/>
        <family val="3"/>
      </rPr>
      <t xml:space="preserve">(12)
</t>
    </r>
    <r>
      <rPr>
        <sz val="10"/>
        <rFont val="DejaVu Sans"/>
        <family val="2"/>
      </rPr>
      <t xml:space="preserve">週平均
勤務時間
数</t>
    </r>
  </si>
  <si>
    <r>
      <rPr>
        <sz val="14"/>
        <rFont val="HGSｺﾞｼｯｸM"/>
        <family val="3"/>
      </rPr>
      <t xml:space="preserve">(13) </t>
    </r>
    <r>
      <rPr>
        <sz val="14"/>
        <rFont val="DejaVu Sans"/>
        <family val="2"/>
      </rPr>
      <t xml:space="preserve">兼務状況
（兼務先及び兼務する
職務の内容）等</t>
    </r>
  </si>
  <si>
    <t xml:space="preserve">シフト記号</t>
  </si>
  <si>
    <t xml:space="preserve">勤務時間数</t>
  </si>
  <si>
    <t xml:space="preserve">サービス提供時間内
の勤務時間数</t>
  </si>
  <si>
    <r>
      <rPr>
        <sz val="14"/>
        <rFont val="HGSｺﾞｼｯｸM"/>
        <family val="3"/>
      </rPr>
      <t xml:space="preserve">(14) </t>
    </r>
    <r>
      <rPr>
        <sz val="14"/>
        <rFont val="DejaVu Sans"/>
        <family val="2"/>
      </rPr>
      <t xml:space="preserve">利用者数　　　</t>
    </r>
  </si>
  <si>
    <r>
      <rPr>
        <sz val="14"/>
        <rFont val="HGSｺﾞｼｯｸM"/>
        <family val="3"/>
      </rPr>
      <t xml:space="preserve">(15) </t>
    </r>
    <r>
      <rPr>
        <sz val="14"/>
        <rFont val="DejaVu Sans"/>
        <family val="2"/>
      </rPr>
      <t xml:space="preserve">サービス提供時間（平均提供時間）</t>
    </r>
  </si>
  <si>
    <r>
      <rPr>
        <sz val="16"/>
        <rFont val="DejaVu Sans"/>
        <family val="2"/>
      </rPr>
      <t xml:space="preserve">　</t>
    </r>
    <r>
      <rPr>
        <sz val="16"/>
        <rFont val="HGSｺﾞｼｯｸM"/>
        <family val="3"/>
      </rPr>
      <t xml:space="preserve">(4) </t>
    </r>
    <r>
      <rPr>
        <sz val="16"/>
        <rFont val="DejaVu Sans"/>
        <family val="2"/>
      </rPr>
      <t xml:space="preserve">事業所全体のサービス提供単位数及び、本シートに記入する単位目を入力してください。</t>
    </r>
  </si>
  <si>
    <r>
      <rPr>
        <sz val="16"/>
        <rFont val="DejaVu Sans"/>
        <family val="2"/>
      </rPr>
      <t xml:space="preserve">　</t>
    </r>
    <r>
      <rPr>
        <sz val="16"/>
        <rFont val="HGSｺﾞｼｯｸM"/>
        <family val="3"/>
      </rPr>
      <t xml:space="preserve">(5) </t>
    </r>
    <r>
      <rPr>
        <sz val="16"/>
        <rFont val="DejaVu Sans"/>
        <family val="2"/>
      </rPr>
      <t xml:space="preserve">当該サービス提供単位のサービス提供時間を入力してください。（送迎時間は含まれません。）</t>
    </r>
  </si>
  <si>
    <r>
      <rPr>
        <sz val="16"/>
        <rFont val="DejaVu Sans"/>
        <family val="2"/>
      </rPr>
      <t xml:space="preserve">　</t>
    </r>
    <r>
      <rPr>
        <sz val="16"/>
        <rFont val="HGSｺﾞｼｯｸM"/>
        <family val="3"/>
      </rPr>
      <t xml:space="preserve">(6) </t>
    </r>
    <r>
      <rPr>
        <sz val="16"/>
        <rFont val="DejaVu Sans"/>
        <family val="2"/>
      </rPr>
      <t xml:space="preserve">従業者の職種を入力してください。</t>
    </r>
  </si>
  <si>
    <r>
      <rPr>
        <sz val="16"/>
        <rFont val="DejaVu Sans"/>
        <family val="2"/>
      </rPr>
      <t xml:space="preserve">　</t>
    </r>
    <r>
      <rPr>
        <sz val="16"/>
        <rFont val="HGSｺﾞｼｯｸM"/>
        <family val="3"/>
      </rPr>
      <t xml:space="preserve">(7) </t>
    </r>
    <r>
      <rPr>
        <sz val="16"/>
        <rFont val="DejaVu Sans"/>
        <family val="2"/>
      </rPr>
      <t xml:space="preserve">従業者の勤務形態について、下記のうち該当する区分の記号を入力してください。</t>
    </r>
  </si>
  <si>
    <r>
      <rPr>
        <sz val="16"/>
        <rFont val="DejaVu Sans"/>
        <family val="2"/>
      </rPr>
      <t xml:space="preserve">　</t>
    </r>
    <r>
      <rPr>
        <sz val="16"/>
        <rFont val="HGSｺﾞｼｯｸM"/>
        <family val="3"/>
      </rPr>
      <t xml:space="preserve">(8) </t>
    </r>
    <r>
      <rPr>
        <sz val="16"/>
        <rFont val="DejaVu Sans"/>
        <family val="2"/>
      </rPr>
      <t xml:space="preserve">従業者の保有する資格入力してください。</t>
    </r>
  </si>
  <si>
    <r>
      <rPr>
        <sz val="16"/>
        <rFont val="DejaVu Sans"/>
        <family val="2"/>
      </rPr>
      <t xml:space="preserve">       ※選択した資格及び研修に関して、</t>
    </r>
    <r>
      <rPr>
        <b val="true"/>
        <u val="single"/>
        <sz val="16"/>
        <rFont val="DejaVu Sans"/>
        <family val="2"/>
      </rPr>
      <t xml:space="preserve">必要に応じて、資格証又は研修修了証等の写しを添付資料として提出</t>
    </r>
    <r>
      <rPr>
        <b val="true"/>
        <sz val="16"/>
        <rFont val="DejaVu Sans"/>
        <family val="2"/>
      </rPr>
      <t xml:space="preserve">してください。</t>
    </r>
  </si>
  <si>
    <r>
      <rPr>
        <sz val="16"/>
        <rFont val="DejaVu Sans"/>
        <family val="2"/>
      </rPr>
      <t xml:space="preserve">　</t>
    </r>
    <r>
      <rPr>
        <sz val="16"/>
        <rFont val="HGSｺﾞｼｯｸM"/>
        <family val="3"/>
      </rPr>
      <t xml:space="preserve">(9) </t>
    </r>
    <r>
      <rPr>
        <sz val="16"/>
        <rFont val="DejaVu Sans"/>
        <family val="2"/>
      </rPr>
      <t xml:space="preserve">従業者の氏名を記入してください。</t>
    </r>
  </si>
  <si>
    <r>
      <rPr>
        <sz val="16"/>
        <rFont val="DejaVu Sans"/>
        <family val="2"/>
      </rPr>
      <t xml:space="preserve">　</t>
    </r>
    <r>
      <rPr>
        <sz val="16"/>
        <rFont val="HGSｺﾞｼｯｸM"/>
        <family val="3"/>
      </rPr>
      <t xml:space="preserve">(10) </t>
    </r>
    <r>
      <rPr>
        <sz val="16"/>
        <rFont val="DejaVu Sans"/>
        <family val="2"/>
      </rPr>
      <t xml:space="preserve">申請する事業に係る従業者（管理者を含む。）の</t>
    </r>
    <r>
      <rPr>
        <sz val="16"/>
        <rFont val="HGSｺﾞｼｯｸM"/>
        <family val="3"/>
      </rPr>
      <t xml:space="preserve">1</t>
    </r>
    <r>
      <rPr>
        <sz val="16"/>
        <rFont val="DejaVu Sans"/>
        <family val="2"/>
      </rPr>
      <t xml:space="preserve">ヶ月分の勤務時間を入力してください。（別シートの「シフト記号表」を作成し、シフト記号を選択してください。）</t>
    </r>
  </si>
  <si>
    <r>
      <rPr>
        <sz val="16"/>
        <rFont val="DejaVu Sans"/>
        <family val="2"/>
      </rPr>
      <t xml:space="preserve">　</t>
    </r>
    <r>
      <rPr>
        <sz val="16"/>
        <rFont val="HGSｺﾞｼｯｸM"/>
        <family val="3"/>
      </rPr>
      <t xml:space="preserve">(11) </t>
    </r>
    <r>
      <rPr>
        <sz val="16"/>
        <rFont val="DejaVu Sans"/>
        <family val="2"/>
      </rPr>
      <t xml:space="preserve">従業者ごとに、合計勤務時間数を入力してください。</t>
    </r>
  </si>
  <si>
    <t xml:space="preserve"> 　　 ※入力することができる勤務時間数は、当該事業所において常勤の従業者が勤務すべき勤務時間数を上限とします。</t>
  </si>
  <si>
    <r>
      <rPr>
        <sz val="16"/>
        <rFont val="DejaVu Sans"/>
        <family val="2"/>
      </rPr>
      <t xml:space="preserve">　</t>
    </r>
    <r>
      <rPr>
        <sz val="16"/>
        <rFont val="HGSｺﾞｼｯｸM"/>
        <family val="3"/>
      </rPr>
      <t xml:space="preserve">(12) </t>
    </r>
    <r>
      <rPr>
        <sz val="16"/>
        <rFont val="DejaVu Sans"/>
        <family val="2"/>
      </rPr>
      <t xml:space="preserve">従業者ごとに、週平均の勤務時間数を入力してください。</t>
    </r>
  </si>
  <si>
    <r>
      <rPr>
        <sz val="16"/>
        <rFont val="DejaVu Sans"/>
        <family val="2"/>
      </rPr>
      <t xml:space="preserve">　</t>
    </r>
    <r>
      <rPr>
        <sz val="16"/>
        <rFont val="HGSｺﾞｼｯｸM"/>
        <family val="3"/>
      </rPr>
      <t xml:space="preserve">(13) </t>
    </r>
    <r>
      <rPr>
        <sz val="16"/>
        <rFont val="DejaVu Sans"/>
        <family val="2"/>
      </rPr>
      <t xml:space="preserve">申請する事業所以外の事業所・施設との兼務がある場合は、兼務先の事業所・施設の名称及び兼務する職務の内容について記入してください。</t>
    </r>
  </si>
  <si>
    <r>
      <rPr>
        <sz val="16"/>
        <rFont val="DejaVu Sans"/>
        <family val="2"/>
      </rPr>
      <t xml:space="preserve">　</t>
    </r>
    <r>
      <rPr>
        <sz val="16"/>
        <rFont val="HGSｺﾞｼｯｸM"/>
        <family val="3"/>
      </rPr>
      <t xml:space="preserve">(14) </t>
    </r>
    <r>
      <rPr>
        <sz val="16"/>
        <rFont val="DejaVu Sans"/>
        <family val="2"/>
      </rPr>
      <t xml:space="preserve">利用者数は、単位ごとの利用者の実人数（予定の場合は定員数）を入力してください。</t>
    </r>
  </si>
  <si>
    <r>
      <rPr>
        <sz val="16"/>
        <rFont val="DejaVu Sans"/>
        <family val="2"/>
      </rPr>
      <t xml:space="preserve">　</t>
    </r>
    <r>
      <rPr>
        <sz val="16"/>
        <rFont val="HGSｺﾞｼｯｸM"/>
        <family val="3"/>
      </rPr>
      <t xml:space="preserve">(15) </t>
    </r>
    <r>
      <rPr>
        <sz val="16"/>
        <rFont val="DejaVu Sans"/>
        <family val="2"/>
      </rPr>
      <t xml:space="preserve">サービス提供時間（平均提供時間）を入力してください。（平均提供時間＝利用者ごとの提供時間数の合計を利用者数で除して得た数）</t>
    </r>
  </si>
  <si>
    <r>
      <rPr>
        <sz val="16"/>
        <rFont val="DejaVu Sans"/>
        <family val="2"/>
      </rPr>
      <t xml:space="preserve"> （</t>
    </r>
    <r>
      <rPr>
        <sz val="16"/>
        <rFont val="HGSｺﾞｼｯｸM"/>
        <family val="3"/>
      </rPr>
      <t xml:space="preserve">16) </t>
    </r>
    <r>
      <rPr>
        <sz val="16"/>
        <rFont val="DejaVu Sans"/>
        <family val="2"/>
      </rPr>
      <t xml:space="preserve">必要項目を満たしていれば、各事業所で使用するシフト表等をもって代替書類として差し支えありません。</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</si>
  <si>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</si>
  <si>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</si>
  <si>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</si>
  <si>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</si>
  <si>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</si>
  <si>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サービス提供時間</t>
  </si>
  <si>
    <t xml:space="preserve">サービス提供時間内の勤務時間</t>
  </si>
  <si>
    <t xml:space="preserve">自由記載欄</t>
  </si>
  <si>
    <t xml:space="preserve">始業時刻</t>
  </si>
  <si>
    <t xml:space="preserve">終業時刻</t>
  </si>
  <si>
    <t xml:space="preserve">うち、休憩時間</t>
  </si>
  <si>
    <t xml:space="preserve">開始時刻</t>
  </si>
  <si>
    <t xml:space="preserve">終了時刻</t>
  </si>
  <si>
    <t xml:space="preserve">a</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</si>
  <si>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</si>
  <si>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</si>
  <si>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</si>
  <si>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</si>
  <si>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</si>
  <si>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</si>
  <si>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</si>
  <si>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</si>
  <si>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</si>
  <si>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</si>
  <si>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</si>
  <si>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</si>
  <si>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</si>
  <si>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</si>
  <si>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</si>
  <si>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</si>
  <si>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</si>
  <si>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</si>
  <si>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</si>
  <si>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</si>
  <si>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</si>
  <si>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</si>
  <si>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</si>
  <si>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</si>
  <si>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</si>
  <si>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</si>
  <si>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</si>
  <si>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休</t>
  </si>
  <si>
    <t xml:space="preserve">休日</t>
  </si>
  <si>
    <t xml:space="preserve">-</t>
  </si>
  <si>
    <r>
      <rPr>
        <sz val="16"/>
        <color rgb="FF000000"/>
        <rFont val="DejaVu Sans"/>
        <family val="2"/>
      </rPr>
      <t xml:space="preserve">・職種ごとの勤務時間を「○：○○～○：○○」と表記することが困難な場合は、</t>
    </r>
    <r>
      <rPr>
        <sz val="16"/>
        <color rgb="FF000000"/>
        <rFont val="游ゴシック"/>
        <family val="3"/>
      </rPr>
      <t xml:space="preserve">No21</t>
    </r>
    <r>
      <rPr>
        <sz val="16"/>
        <color rgb="FF000000"/>
        <rFont val="DejaVu Sans"/>
        <family val="2"/>
      </rPr>
      <t xml:space="preserve">～</t>
    </r>
    <r>
      <rPr>
        <sz val="16"/>
        <color rgb="FF000000"/>
        <rFont val="游ゴシック"/>
        <family val="3"/>
      </rPr>
      <t xml:space="preserve">30</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</si>
  <si>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t>
    </r>
    <r>
      <rPr>
        <sz val="16"/>
        <color rgb="FF000000"/>
        <rFont val="DejaVu Sans"/>
        <family val="2"/>
      </rPr>
      <t xml:space="preserve">～</t>
    </r>
    <r>
      <rPr>
        <sz val="16"/>
        <color rgb="FF000000"/>
        <rFont val="游ゴシック"/>
        <family val="3"/>
      </rPr>
      <t xml:space="preserve">20</t>
    </r>
    <r>
      <rPr>
        <sz val="16"/>
        <color rgb="FF000000"/>
        <rFont val="DejaVu Sans"/>
        <family val="2"/>
      </rPr>
      <t xml:space="preserve">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</si>
  <si>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</si>
  <si>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</si>
  <si>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・通所介護における「確保すべき従業者の勤務延時間数」には、「最低限確保すべきとされている程度の休憩時間は含めて差し支えない」としており、</t>
  </si>
  <si>
    <r>
      <rPr>
        <sz val="16"/>
        <color rgb="FF000000"/>
        <rFont val="DejaVu Sans"/>
        <family val="2"/>
      </rPr>
      <t xml:space="preserve">　「サービス提供時間内の勤務時間」の計算にあたって休憩時間を差し引く必要はないのでご留意ください。（上記「</t>
    </r>
    <r>
      <rPr>
        <sz val="16"/>
        <color rgb="FF000000"/>
        <rFont val="游ゴシック"/>
        <family val="3"/>
      </rPr>
      <t xml:space="preserve">U</t>
    </r>
    <r>
      <rPr>
        <sz val="16"/>
        <color rgb="FF000000"/>
        <rFont val="DejaVu Sans"/>
        <family val="2"/>
      </rPr>
      <t xml:space="preserve">」列）</t>
    </r>
  </si>
  <si>
    <t xml:space="preserve">小規模多機能型居宅介護等用</t>
  </si>
  <si>
    <r>
      <rPr>
        <sz val="16"/>
        <rFont val="HGSｺﾞｼｯｸM"/>
        <family val="3"/>
      </rPr>
      <t xml:space="preserve">(3) </t>
    </r>
    <r>
      <rPr>
        <sz val="16"/>
        <rFont val="DejaVu Sans"/>
        <family val="2"/>
      </rPr>
      <t xml:space="preserve">事業所における常勤の従業者が勤務すべき時間数</t>
    </r>
  </si>
  <si>
    <r>
      <rPr>
        <sz val="16"/>
        <rFont val="HGSｺﾞｼｯｸM"/>
        <family val="3"/>
      </rPr>
      <t xml:space="preserve">(4) </t>
    </r>
    <r>
      <rPr>
        <sz val="16"/>
        <rFont val="DejaVu Sans"/>
        <family val="2"/>
      </rPr>
      <t xml:space="preserve">利用者数（通いサービス）　</t>
    </r>
  </si>
  <si>
    <t xml:space="preserve">（前年度の平均値または推定数）</t>
  </si>
  <si>
    <t xml:space="preserve">人</t>
  </si>
  <si>
    <r>
      <rPr>
        <sz val="16"/>
        <rFont val="HGSｺﾞｼｯｸM"/>
        <family val="3"/>
      </rPr>
      <t xml:space="preserve">(5) </t>
    </r>
    <r>
      <rPr>
        <sz val="16"/>
        <rFont val="DejaVu Sans"/>
        <family val="2"/>
      </rPr>
      <t xml:space="preserve">日中／夜間及び深夜の時間帯の区分</t>
    </r>
  </si>
  <si>
    <t xml:space="preserve">利用者の生活時間帯（日中）</t>
  </si>
  <si>
    <t xml:space="preserve">夜間及び深夜の時間帯</t>
  </si>
  <si>
    <r>
      <rPr>
        <sz val="16"/>
        <rFont val="HGSｺﾞｼｯｸM"/>
        <family val="3"/>
      </rPr>
      <t xml:space="preserve">(8) </t>
    </r>
    <r>
      <rPr>
        <sz val="16"/>
        <rFont val="DejaVu Sans"/>
        <family val="2"/>
      </rPr>
      <t xml:space="preserve">資格</t>
    </r>
  </si>
  <si>
    <t xml:space="preserve">日中／夜間及び深夜
の区分</t>
  </si>
  <si>
    <r>
      <rPr>
        <sz val="12"/>
        <rFont val="HGSｺﾞｼｯｸM"/>
        <family val="3"/>
      </rPr>
      <t xml:space="preserve">(12)
</t>
    </r>
    <r>
      <rPr>
        <sz val="11"/>
        <rFont val="DejaVu Sans"/>
        <family val="2"/>
      </rPr>
      <t xml:space="preserve">週平均
勤務時間数</t>
    </r>
  </si>
  <si>
    <r>
      <rPr>
        <sz val="16"/>
        <rFont val="HGSｺﾞｼｯｸM"/>
        <family val="3"/>
      </rPr>
      <t xml:space="preserve">(13)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</si>
  <si>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t xml:space="preserve">日中の勤務時間数</t>
  </si>
  <si>
    <t xml:space="preserve">夜間・深夜の勤務時間数</t>
  </si>
  <si>
    <r>
      <rPr>
        <sz val="14"/>
        <rFont val="HGSｺﾞｼｯｸM"/>
        <family val="3"/>
      </rPr>
      <t xml:space="preserve">(14) </t>
    </r>
    <r>
      <rPr>
        <sz val="14"/>
        <rFont val="DejaVu Sans"/>
        <family val="2"/>
      </rPr>
      <t xml:space="preserve">宿直①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</si>
  <si>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(14) </t>
    </r>
    <r>
      <rPr>
        <sz val="14"/>
        <rFont val="DejaVu Sans"/>
        <family val="2"/>
      </rPr>
      <t xml:space="preserve">宿直②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</si>
  <si>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(15) </t>
    </r>
    <r>
      <rPr>
        <sz val="14"/>
        <rFont val="DejaVu Sans"/>
        <family val="2"/>
      </rPr>
      <t xml:space="preserve">日ごとの通いサービスの実利用者数</t>
    </r>
  </si>
  <si>
    <r>
      <rPr>
        <sz val="14"/>
        <rFont val="HGSｺﾞｼｯｸM"/>
        <family val="3"/>
      </rPr>
      <t xml:space="preserve">(16) </t>
    </r>
    <r>
      <rPr>
        <sz val="14"/>
        <rFont val="DejaVu Sans"/>
        <family val="2"/>
      </rPr>
      <t xml:space="preserve">日ごとの宿泊サービスの実利用者数</t>
    </r>
  </si>
  <si>
    <r>
      <rPr>
        <sz val="16"/>
        <rFont val="DejaVu Sans"/>
        <family val="2"/>
      </rPr>
      <t xml:space="preserve">　</t>
    </r>
    <r>
      <rPr>
        <sz val="16"/>
        <rFont val="HGSｺﾞｼｯｸM"/>
        <family val="3"/>
      </rPr>
      <t xml:space="preserve">(4) </t>
    </r>
    <r>
      <rPr>
        <sz val="16"/>
        <rFont val="DejaVu Sans"/>
        <family val="2"/>
      </rPr>
      <t xml:space="preserve">通いサービスの利用者数（前年度の平均値：前年度の全利用者等の延数を当該前年度の日数で除して得た数。小数点第２位以下を切り上げ）を入力してください。</t>
    </r>
  </si>
  <si>
    <t xml:space="preserve">　　  新規又は再開の場合は、推定数を入力してください。</t>
  </si>
  <si>
    <r>
      <rPr>
        <sz val="16"/>
        <rFont val="DejaVu Sans"/>
        <family val="2"/>
      </rPr>
      <t xml:space="preserve">　</t>
    </r>
    <r>
      <rPr>
        <sz val="16"/>
        <rFont val="HGSｺﾞｼｯｸM"/>
        <family val="3"/>
      </rPr>
      <t xml:space="preserve">(5) </t>
    </r>
    <r>
      <rPr>
        <sz val="16"/>
        <rFont val="DejaVu Sans"/>
        <family val="2"/>
      </rPr>
      <t xml:space="preserve">事業所における日中、夜間及び深夜の時間帯の区分を入力してください。</t>
    </r>
  </si>
  <si>
    <r>
      <rPr>
        <sz val="16"/>
        <rFont val="DejaVu Sans"/>
        <family val="2"/>
      </rPr>
      <t xml:space="preserve">　</t>
    </r>
    <r>
      <rPr>
        <sz val="16"/>
        <rFont val="HGSｺﾞｼｯｸM"/>
        <family val="3"/>
      </rPr>
      <t xml:space="preserve">(8) </t>
    </r>
    <r>
      <rPr>
        <sz val="16"/>
        <rFont val="DejaVu Sans"/>
        <family val="2"/>
      </rPr>
      <t xml:space="preserve">従業者の保有する資格を入力してください。</t>
    </r>
  </si>
  <si>
    <t xml:space="preserve">       ※選択した資格及び研修に関して、必要に応じて、資格証又は研修修了証等の写しを添付資料として提出してください。</t>
  </si>
  <si>
    <r>
      <rPr>
        <sz val="16"/>
        <rFont val="DejaVu Sans"/>
        <family val="2"/>
      </rPr>
      <t xml:space="preserve">　</t>
    </r>
    <r>
      <rPr>
        <sz val="16"/>
        <rFont val="HGSｺﾞｼｯｸM"/>
        <family val="3"/>
      </rPr>
      <t xml:space="preserve">(10) </t>
    </r>
    <r>
      <rPr>
        <sz val="16"/>
        <rFont val="DejaVu Sans"/>
        <family val="2"/>
      </rPr>
      <t xml:space="preserve">申請する事業に係る従業者（管理者を含む。）の</t>
    </r>
    <r>
      <rPr>
        <sz val="16"/>
        <rFont val="HGSｺﾞｼｯｸM"/>
        <family val="3"/>
      </rPr>
      <t xml:space="preserve">1</t>
    </r>
    <r>
      <rPr>
        <sz val="16"/>
        <rFont val="DejaVu Sans"/>
        <family val="2"/>
      </rPr>
      <t xml:space="preserve">ヶ月分の勤務時間を入力してください。（別シートの「シフト記号表」を作成し、シフト記号を入力してください。）</t>
    </r>
  </si>
  <si>
    <r>
      <rPr>
        <sz val="16"/>
        <rFont val="DejaVu Sans"/>
        <family val="2"/>
      </rPr>
      <t xml:space="preserve">　</t>
    </r>
    <r>
      <rPr>
        <sz val="16"/>
        <rFont val="HGSｺﾞｼｯｸM"/>
        <family val="3"/>
      </rPr>
      <t xml:space="preserve">(14) </t>
    </r>
    <r>
      <rPr>
        <sz val="16"/>
        <rFont val="DejaVu Sans"/>
        <family val="2"/>
      </rPr>
      <t xml:space="preserve">宿直の従業者の「</t>
    </r>
    <r>
      <rPr>
        <sz val="16"/>
        <rFont val="HGSｺﾞｼｯｸM"/>
        <family val="3"/>
      </rPr>
      <t xml:space="preserve">No</t>
    </r>
    <r>
      <rPr>
        <sz val="16"/>
        <rFont val="DejaVu Sans"/>
        <family val="2"/>
      </rPr>
      <t xml:space="preserve">（ナンバー）」（本一覧表における</t>
    </r>
    <r>
      <rPr>
        <sz val="16"/>
        <rFont val="HGSｺﾞｼｯｸM"/>
        <family val="3"/>
      </rPr>
      <t xml:space="preserve">No</t>
    </r>
    <r>
      <rPr>
        <sz val="16"/>
        <rFont val="DejaVu Sans"/>
        <family val="2"/>
      </rPr>
      <t xml:space="preserve">）を入力してください。</t>
    </r>
  </si>
  <si>
    <r>
      <rPr>
        <sz val="16"/>
        <rFont val="DejaVu Sans"/>
        <family val="2"/>
      </rPr>
      <t xml:space="preserve">　</t>
    </r>
    <r>
      <rPr>
        <sz val="16"/>
        <rFont val="HGSｺﾞｼｯｸM"/>
        <family val="3"/>
      </rPr>
      <t xml:space="preserve">(15) </t>
    </r>
    <r>
      <rPr>
        <sz val="16"/>
        <rFont val="DejaVu Sans"/>
        <family val="2"/>
      </rPr>
      <t xml:space="preserve">通いサービスの利用者数を入力してください。</t>
    </r>
  </si>
  <si>
    <r>
      <rPr>
        <sz val="16"/>
        <rFont val="DejaVu Sans"/>
        <family val="2"/>
      </rPr>
      <t xml:space="preserve">　</t>
    </r>
    <r>
      <rPr>
        <sz val="16"/>
        <rFont val="HGSｺﾞｼｯｸM"/>
        <family val="3"/>
      </rPr>
      <t xml:space="preserve">(16) </t>
    </r>
    <r>
      <rPr>
        <sz val="16"/>
        <rFont val="DejaVu Sans"/>
        <family val="2"/>
      </rPr>
      <t xml:space="preserve">宿泊サービスの利用者数を入力してください。</t>
    </r>
  </si>
  <si>
    <r>
      <rPr>
        <sz val="16"/>
        <rFont val="DejaVu Sans"/>
        <family val="2"/>
      </rPr>
      <t xml:space="preserve"> （</t>
    </r>
    <r>
      <rPr>
        <sz val="16"/>
        <rFont val="HGSｺﾞｼｯｸM"/>
        <family val="3"/>
      </rPr>
      <t xml:space="preserve">17) </t>
    </r>
    <r>
      <rPr>
        <sz val="16"/>
        <rFont val="DejaVu Sans"/>
        <family val="2"/>
      </rPr>
      <t xml:space="preserve">必要項目を満たしていれば、各事業所で使用するシフト表等をもって代替書類として差し支えありません。</t>
    </r>
  </si>
  <si>
    <t xml:space="preserve">日中の時間帯</t>
  </si>
  <si>
    <t xml:space="preserve">日中の勤務時間</t>
  </si>
  <si>
    <t xml:space="preserve">夜間及び深夜</t>
  </si>
  <si>
    <t xml:space="preserve">の勤務時間</t>
  </si>
  <si>
    <t xml:space="preserve">aa</t>
  </si>
  <si>
    <t xml:space="preserve">ab</t>
  </si>
  <si>
    <t xml:space="preserve">ac</t>
  </si>
  <si>
    <t xml:space="preserve">ad</t>
  </si>
  <si>
    <t xml:space="preserve">ae</t>
  </si>
  <si>
    <t xml:space="preserve">af</t>
  </si>
  <si>
    <t xml:space="preserve">ag</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</si>
  <si>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</si>
  <si>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</si>
  <si>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</si>
  <si>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</si>
  <si>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</si>
  <si>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施設サービス用</t>
  </si>
  <si>
    <r>
      <rPr>
        <sz val="16"/>
        <rFont val="HGSｺﾞｼｯｸM"/>
        <family val="3"/>
      </rPr>
      <t xml:space="preserve">(4) </t>
    </r>
    <r>
      <rPr>
        <sz val="16"/>
        <rFont val="DejaVu Sans"/>
        <family val="2"/>
      </rPr>
      <t xml:space="preserve">入所者数（利用者数）</t>
    </r>
  </si>
  <si>
    <r>
      <rPr>
        <sz val="10"/>
        <rFont val="HGSｺﾞｼｯｸM"/>
        <family val="3"/>
      </rPr>
      <t xml:space="preserve">(5)
</t>
    </r>
    <r>
      <rPr>
        <sz val="10"/>
        <rFont val="DejaVu Sans"/>
        <family val="2"/>
      </rPr>
      <t xml:space="preserve">ユニットリーダー</t>
    </r>
  </si>
  <si>
    <r>
      <rPr>
        <sz val="16"/>
        <rFont val="HGSｺﾞｼｯｸM"/>
        <family val="3"/>
      </rPr>
      <t xml:space="preserve">(6)
</t>
    </r>
    <r>
      <rPr>
        <sz val="16"/>
        <rFont val="DejaVu Sans"/>
        <family val="2"/>
      </rPr>
      <t xml:space="preserve">ユニット名</t>
    </r>
  </si>
  <si>
    <r>
      <rPr>
        <sz val="16"/>
        <rFont val="HGSｺﾞｼｯｸM"/>
        <family val="3"/>
      </rPr>
      <t xml:space="preserve">(7) 
</t>
    </r>
    <r>
      <rPr>
        <sz val="16"/>
        <rFont val="DejaVu Sans"/>
        <family val="2"/>
      </rPr>
      <t xml:space="preserve">職種</t>
    </r>
  </si>
  <si>
    <r>
      <rPr>
        <sz val="14"/>
        <rFont val="HGSｺﾞｼｯｸM"/>
        <family val="3"/>
      </rPr>
      <t xml:space="preserve">(8)
</t>
    </r>
    <r>
      <rPr>
        <sz val="14"/>
        <rFont val="DejaVu Sans"/>
        <family val="2"/>
      </rPr>
      <t xml:space="preserve">勤務
形態</t>
    </r>
  </si>
  <si>
    <r>
      <rPr>
        <sz val="16"/>
        <rFont val="HGSｺﾞｼｯｸM"/>
        <family val="3"/>
      </rPr>
      <t xml:space="preserve">(9) </t>
    </r>
    <r>
      <rPr>
        <sz val="16"/>
        <rFont val="DejaVu Sans"/>
        <family val="2"/>
      </rPr>
      <t xml:space="preserve">資格</t>
    </r>
  </si>
  <si>
    <r>
      <rPr>
        <sz val="16"/>
        <rFont val="HGSｺﾞｼｯｸM"/>
        <family val="3"/>
      </rPr>
      <t xml:space="preserve">(10) </t>
    </r>
    <r>
      <rPr>
        <sz val="16"/>
        <rFont val="DejaVu Sans"/>
        <family val="2"/>
      </rPr>
      <t xml:space="preserve">氏　名</t>
    </r>
  </si>
  <si>
    <t xml:space="preserve">(11)</t>
  </si>
  <si>
    <r>
      <rPr>
        <sz val="12"/>
        <rFont val="HGSｺﾞｼｯｸM"/>
        <family val="3"/>
      </rPr>
      <t xml:space="preserve">(13)
</t>
    </r>
    <r>
      <rPr>
        <sz val="11"/>
        <rFont val="DejaVu Sans"/>
        <family val="2"/>
      </rPr>
      <t xml:space="preserve">週平均
勤務時間数</t>
    </r>
  </si>
  <si>
    <r>
      <rPr>
        <sz val="16"/>
        <rFont val="HGSｺﾞｼｯｸM"/>
        <family val="3"/>
      </rPr>
      <t xml:space="preserve">(14)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</si>
  <si>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DejaVu Sans"/>
        <family val="2"/>
      </rPr>
      <t xml:space="preserve">　</t>
    </r>
    <r>
      <rPr>
        <sz val="16"/>
        <rFont val="HGSｺﾞｼｯｸM"/>
        <family val="3"/>
      </rPr>
      <t xml:space="preserve">(4) </t>
    </r>
    <r>
      <rPr>
        <sz val="16"/>
        <rFont val="DejaVu Sans"/>
        <family val="2"/>
      </rPr>
      <t xml:space="preserve">入所者数（利用者数）を入力してください。入所者数（利用者数）は、前年度の平均値（前年度の入所者（利用者）延数を当該前年度の日数で除して得た数。</t>
    </r>
  </si>
  <si>
    <r>
      <rPr>
        <sz val="16"/>
        <rFont val="DejaVu Sans"/>
        <family val="2"/>
      </rPr>
      <t xml:space="preserve">　　  小数点第</t>
    </r>
    <r>
      <rPr>
        <sz val="16"/>
        <rFont val="HGSｺﾞｼｯｸM"/>
        <family val="3"/>
      </rPr>
      <t xml:space="preserve">2</t>
    </r>
    <r>
      <rPr>
        <sz val="16"/>
        <rFont val="DejaVu Sans"/>
        <family val="2"/>
      </rPr>
      <t xml:space="preserve">位以下を切り上げ）とします。新規又は再開の場合は、推定数を入力してください。</t>
    </r>
  </si>
  <si>
    <r>
      <rPr>
        <sz val="16"/>
        <rFont val="DejaVu Sans"/>
        <family val="2"/>
      </rPr>
      <t xml:space="preserve">　</t>
    </r>
    <r>
      <rPr>
        <sz val="16"/>
        <rFont val="HGSｺﾞｼｯｸM"/>
        <family val="3"/>
      </rPr>
      <t xml:space="preserve">(5) </t>
    </r>
    <r>
      <rPr>
        <sz val="16"/>
        <rFont val="DejaVu Sans"/>
        <family val="2"/>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</si>
  <si>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</si>
  <si>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</si>
  <si>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6"/>
        <rFont val="DejaVu Sans"/>
        <family val="2"/>
      </rPr>
      <t xml:space="preserve">　</t>
    </r>
    <r>
      <rPr>
        <sz val="16"/>
        <rFont val="HGSｺﾞｼｯｸM"/>
        <family val="3"/>
      </rPr>
      <t xml:space="preserve">(6) </t>
    </r>
    <r>
      <rPr>
        <sz val="16"/>
        <rFont val="DejaVu Sans"/>
        <family val="2"/>
      </rPr>
      <t xml:space="preserve">ユニットに属する従業者（看護職員・介護職員）については、その属するユニット名を入力してください。</t>
    </r>
  </si>
  <si>
    <r>
      <rPr>
        <sz val="16"/>
        <rFont val="DejaVu Sans"/>
        <family val="2"/>
      </rPr>
      <t xml:space="preserve">　　  記入の順序はユニットごとにまとめてください。また、夜勤時間帯に、２ユニットごとに</t>
    </r>
    <r>
      <rPr>
        <sz val="16"/>
        <rFont val="HGSｺﾞｼｯｸM"/>
        <family val="3"/>
      </rPr>
      <t xml:space="preserve">1</t>
    </r>
    <r>
      <rPr>
        <sz val="16"/>
        <rFont val="DejaVu Sans"/>
        <family val="2"/>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</si>
  <si>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</si>
  <si>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</si>
  <si>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6"/>
        <rFont val="DejaVu Sans"/>
        <family val="2"/>
      </rPr>
      <t xml:space="preserve">　</t>
    </r>
    <r>
      <rPr>
        <sz val="16"/>
        <rFont val="HGSｺﾞｼｯｸM"/>
        <family val="3"/>
      </rPr>
      <t xml:space="preserve">(7) </t>
    </r>
    <r>
      <rPr>
        <sz val="16"/>
        <rFont val="DejaVu Sans"/>
        <family val="2"/>
      </rPr>
      <t xml:space="preserve">従業者の職種について、下記のうち該当する職種を入力してください。</t>
    </r>
  </si>
  <si>
    <t xml:space="preserve"> 　　 記入の順序は、職種ごとにまとめてください。ただし、ユニットに属する看護職員の場合は、看護職員・介護職員をユニット単位でまとめて記載してください。</t>
  </si>
  <si>
    <r>
      <rPr>
        <sz val="16"/>
        <rFont val="DejaVu Sans"/>
        <family val="2"/>
      </rPr>
      <t xml:space="preserve">　</t>
    </r>
    <r>
      <rPr>
        <sz val="16"/>
        <rFont val="HGSｺﾞｼｯｸM"/>
        <family val="3"/>
      </rPr>
      <t xml:space="preserve">(8) </t>
    </r>
    <r>
      <rPr>
        <sz val="16"/>
        <rFont val="DejaVu Sans"/>
        <family val="2"/>
      </rPr>
      <t xml:space="preserve">従業者の勤務形態について、下記のうち該当する区分の記号を入力してください。</t>
    </r>
  </si>
  <si>
    <r>
      <rPr>
        <sz val="16"/>
        <rFont val="DejaVu Sans"/>
        <family val="2"/>
      </rPr>
      <t xml:space="preserve">　</t>
    </r>
    <r>
      <rPr>
        <sz val="16"/>
        <rFont val="HGSｺﾞｼｯｸM"/>
        <family val="3"/>
      </rPr>
      <t xml:space="preserve">(9) </t>
    </r>
    <r>
      <rPr>
        <sz val="16"/>
        <rFont val="DejaVu Sans"/>
        <family val="2"/>
      </rPr>
      <t xml:space="preserve">従業者の保有する資格名称を入力してください。</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</si>
  <si>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</si>
  <si>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</si>
  <si>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※ユニットケアリーダー研修を受講した従業者については、必要に応じて、ユニットケアリーダー研修修了証の写しを添付資料として提出してください。</t>
  </si>
  <si>
    <r>
      <rPr>
        <sz val="16"/>
        <rFont val="DejaVu Sans"/>
        <family val="2"/>
      </rPr>
      <t xml:space="preserve">　</t>
    </r>
    <r>
      <rPr>
        <sz val="16"/>
        <rFont val="HGSｺﾞｼｯｸM"/>
        <family val="3"/>
      </rPr>
      <t xml:space="preserve">(10) </t>
    </r>
    <r>
      <rPr>
        <sz val="16"/>
        <rFont val="DejaVu Sans"/>
        <family val="2"/>
      </rPr>
      <t xml:space="preserve">従業者の氏名を記入してください。</t>
    </r>
  </si>
  <si>
    <r>
      <rPr>
        <sz val="16"/>
        <rFont val="DejaVu Sans"/>
        <family val="2"/>
      </rPr>
      <t xml:space="preserve">　</t>
    </r>
    <r>
      <rPr>
        <sz val="16"/>
        <rFont val="HGSｺﾞｼｯｸM"/>
        <family val="3"/>
      </rPr>
      <t xml:space="preserve">(11) </t>
    </r>
    <r>
      <rPr>
        <sz val="16"/>
        <rFont val="DejaVu Sans"/>
        <family val="2"/>
      </rPr>
      <t xml:space="preserve">申請する事業に係る従業者（管理者を含む。）の</t>
    </r>
    <r>
      <rPr>
        <sz val="16"/>
        <rFont val="HGSｺﾞｼｯｸM"/>
        <family val="3"/>
      </rPr>
      <t xml:space="preserve">1</t>
    </r>
    <r>
      <rPr>
        <sz val="16"/>
        <rFont val="DejaVu Sans"/>
        <family val="2"/>
      </rPr>
      <t xml:space="preserve">ヶ月分の勤務時間を入力してください。（別シートの「シフト記号表」を作成し、シフト記号を選択または入力してください。）</t>
    </r>
  </si>
  <si>
    <r>
      <rPr>
        <sz val="16"/>
        <rFont val="DejaVu Sans"/>
        <family val="2"/>
      </rPr>
      <t xml:space="preserve">　</t>
    </r>
    <r>
      <rPr>
        <sz val="16"/>
        <rFont val="HGSｺﾞｼｯｸM"/>
        <family val="3"/>
      </rPr>
      <t xml:space="preserve">(12) </t>
    </r>
    <r>
      <rPr>
        <sz val="16"/>
        <rFont val="DejaVu Sans"/>
        <family val="2"/>
      </rPr>
      <t xml:space="preserve">従業者ごとに、合計勤務時間数を入力してください。</t>
    </r>
  </si>
  <si>
    <r>
      <rPr>
        <sz val="16"/>
        <rFont val="DejaVu Sans"/>
        <family val="2"/>
      </rPr>
      <t xml:space="preserve">　</t>
    </r>
    <r>
      <rPr>
        <sz val="16"/>
        <rFont val="HGSｺﾞｼｯｸM"/>
        <family val="3"/>
      </rPr>
      <t xml:space="preserve">(13) </t>
    </r>
    <r>
      <rPr>
        <sz val="16"/>
        <rFont val="DejaVu Sans"/>
        <family val="2"/>
      </rPr>
      <t xml:space="preserve">従業者ごとに、週平均の勤務時間数を入力してください。</t>
    </r>
  </si>
  <si>
    <r>
      <rPr>
        <sz val="16"/>
        <rFont val="DejaVu Sans"/>
        <family val="2"/>
      </rPr>
      <t xml:space="preserve">　</t>
    </r>
    <r>
      <rPr>
        <sz val="16"/>
        <rFont val="HGSｺﾞｼｯｸM"/>
        <family val="3"/>
      </rPr>
      <t xml:space="preserve">(14) </t>
    </r>
    <r>
      <rPr>
        <sz val="16"/>
        <rFont val="DejaVu Sans"/>
        <family val="2"/>
      </rPr>
      <t xml:space="preserve">申請する事業所以外の事業所・施設との兼務がある場合は、兼務先の事業所・施設の名称及び兼務する職務の内容について記入してください。</t>
    </r>
  </si>
  <si>
    <r>
      <rPr>
        <sz val="16"/>
        <rFont val="DejaVu Sans"/>
        <family val="2"/>
      </rPr>
      <t xml:space="preserve"> （</t>
    </r>
    <r>
      <rPr>
        <sz val="16"/>
        <rFont val="HGSｺﾞｼｯｸM"/>
        <family val="3"/>
      </rPr>
      <t xml:space="preserve">15) </t>
    </r>
    <r>
      <rPr>
        <sz val="16"/>
        <rFont val="DejaVu Sans"/>
        <family val="2"/>
      </rPr>
      <t xml:space="preserve">必要項目を満たしていれば、各事業所で使用するシフト表等をもって代替書類として差し支えありません。</t>
    </r>
  </si>
</sst>
</file>

<file path=xl/styles.xml><?xml version="1.0" encoding="utf-8"?>
<styleSheet xmlns="http://schemas.openxmlformats.org/spreadsheetml/2006/main">
  <numFmts count="10">
    <numFmt numFmtId="164" formatCode="#,##0"/>
    <numFmt numFmtId="165" formatCode="General"/>
    <numFmt numFmtId="166" formatCode="#,##0.0#"/>
    <numFmt numFmtId="167" formatCode="#,##0\ ;[RED]\(#,##0\)"/>
    <numFmt numFmtId="168" formatCode="H:MM"/>
    <numFmt numFmtId="169" formatCode="0.0"/>
    <numFmt numFmtId="170" formatCode="0"/>
    <numFmt numFmtId="171" formatCode="#,##0.00"/>
    <numFmt numFmtId="172" formatCode="H:MM;@"/>
    <numFmt numFmtId="173" formatCode="General"/>
  </numFmts>
  <fonts count="34">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b val="true"/>
      <sz val="14"/>
      <name val="DejaVu Sans"/>
      <family val="2"/>
    </font>
    <font>
      <b val="true"/>
      <sz val="14"/>
      <name val="HGSｺﾞｼｯｸM"/>
      <family val="3"/>
    </font>
    <font>
      <sz val="14"/>
      <name val="HGSｺﾞｼｯｸM"/>
      <family val="3"/>
    </font>
    <font>
      <sz val="14"/>
      <name val="DejaVu Sans"/>
      <family val="2"/>
    </font>
    <font>
      <sz val="11"/>
      <name val="DejaVu Sans"/>
      <family val="2"/>
    </font>
    <font>
      <b val="true"/>
      <sz val="12"/>
      <name val="HGSｺﾞｼｯｸM"/>
      <family val="3"/>
    </font>
    <font>
      <sz val="11"/>
      <name val="HGSｺﾞｼｯｸM"/>
      <family val="3"/>
    </font>
    <font>
      <sz val="12"/>
      <name val="DejaVu Sans"/>
      <family val="2"/>
    </font>
    <font>
      <u val="single"/>
      <sz val="16"/>
      <name val="DejaVu Sans"/>
      <family val="2"/>
    </font>
    <font>
      <b val="true"/>
      <u val="single"/>
      <sz val="16"/>
      <name val="DejaVu Sans"/>
      <family val="2"/>
    </font>
    <font>
      <sz val="16"/>
      <color rgb="FF000000"/>
      <name val="DejaVu Sans"/>
      <family val="2"/>
    </font>
    <font>
      <sz val="16"/>
      <color rgb="FF000000"/>
      <name val="HGSｺﾞｼｯｸM"/>
      <family val="3"/>
    </font>
    <font>
      <sz val="10"/>
      <name val="HGSｺﾞｼｯｸM"/>
      <family val="3"/>
    </font>
    <font>
      <sz val="10"/>
      <name val="DejaVu Sans"/>
      <family val="2"/>
    </font>
    <font>
      <sz val="6"/>
      <name val="DejaVu Sans"/>
      <family val="2"/>
    </font>
    <font>
      <sz val="12"/>
      <color rgb="FFFFFF99"/>
      <name val="HGSｺﾞｼｯｸM"/>
      <family val="3"/>
    </font>
    <font>
      <sz val="6"/>
      <name val="HGSｺﾞｼｯｸM"/>
      <family val="3"/>
    </font>
    <font>
      <sz val="16"/>
      <color rgb="FF000000"/>
      <name val="游ゴシック"/>
      <family val="3"/>
    </font>
    <font>
      <b val="true"/>
      <sz val="16"/>
      <color rgb="FFFF0000"/>
      <name val="DejaVu Sans"/>
      <family val="2"/>
    </font>
    <font>
      <sz val="16"/>
      <color rgb="FFFF0000"/>
      <name val="游ゴシック"/>
      <family val="3"/>
    </font>
    <font>
      <sz val="16"/>
      <color rgb="FFFF0000"/>
      <name val="DejaVu Sans"/>
      <family val="2"/>
    </font>
    <font>
      <sz val="16"/>
      <color rgb="FF000000"/>
      <name val="Times New Roman"/>
      <family val="1"/>
    </font>
    <font>
      <b val="true"/>
      <sz val="14"/>
      <color rgb="FFFF0000"/>
      <name val="HGSｺﾞｼｯｸM"/>
      <family val="3"/>
    </font>
    <font>
      <sz val="14"/>
      <color rgb="FF000000"/>
      <name val="DejaVu Sans"/>
      <family val="2"/>
    </font>
    <font>
      <sz val="16"/>
      <name val="游ゴシック"/>
      <family val="3"/>
    </font>
  </fonts>
  <fills count="5">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DEEBF7"/>
        <bgColor rgb="FFCCFFFF"/>
      </patternFill>
    </fill>
  </fills>
  <borders count="12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true" diagonalDown="false">
      <left style="medium"/>
      <right style="medium"/>
      <top style="medium"/>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style="thin"/>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thin"/>
      <top/>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double"/>
      <right style="medium"/>
      <top style="dotted"/>
      <bottom style="dotted"/>
      <diagonal/>
    </border>
    <border diagonalUp="false" diagonalDown="false">
      <left style="medium"/>
      <right style="medium"/>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double"/>
      <right style="medium"/>
      <top style="dotted"/>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double"/>
      <top style="dotted"/>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style="thin"/>
      <top style="thin"/>
      <bottom/>
      <diagonal/>
    </border>
    <border diagonalUp="false" diagonalDown="false">
      <left style="thin"/>
      <right style="double"/>
      <top style="thin"/>
      <bottom style="dotted"/>
      <diagonal/>
    </border>
    <border diagonalUp="false" diagonalDown="false">
      <left style="thin"/>
      <right/>
      <top/>
      <bottom/>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medium"/>
      <top style="dotted"/>
      <bottom style="medium"/>
      <diagonal/>
    </border>
    <border diagonalUp="false" diagonalDown="false">
      <left style="double"/>
      <right style="medium"/>
      <top style="dotted"/>
      <bottom style="medium"/>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cellStyleXfs>
  <cellXfs count="48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8" fillId="2"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10" fillId="0" borderId="0" xfId="0" applyFont="true" applyBorder="false" applyAlignment="true" applyProtection="true">
      <alignment horizontal="right" vertical="center" textRotation="0" wrapText="false" indent="0" shrinkToFit="false"/>
      <protection locked="true" hidden="false"/>
    </xf>
    <xf numFmtId="165" fontId="10" fillId="2" borderId="0" xfId="0" applyFont="true" applyBorder="false" applyAlignment="true" applyProtection="true">
      <alignment horizontal="center" vertical="center" textRotation="0" wrapText="false" indent="0" shrinkToFit="false"/>
      <protection locked="true" hidden="false"/>
    </xf>
    <xf numFmtId="165" fontId="10" fillId="2" borderId="0" xfId="0" applyFont="true" applyBorder="false" applyAlignment="true" applyProtection="true">
      <alignment horizontal="right" vertical="center" textRotation="0" wrapText="false" indent="0" shrinkToFit="false"/>
      <protection locked="true" hidden="false"/>
    </xf>
    <xf numFmtId="165" fontId="10" fillId="2" borderId="0" xfId="0" applyFont="true" applyBorder="fals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4" borderId="1" xfId="0" applyFont="true" applyBorder="true" applyAlignment="true" applyProtection="true">
      <alignment horizontal="center" vertical="center" textRotation="0" wrapText="false" indent="0" shrinkToFit="false"/>
      <protection locked="false" hidden="false"/>
    </xf>
    <xf numFmtId="165" fontId="5" fillId="2" borderId="0" xfId="0" applyFont="true" applyBorder="true" applyAlignment="true" applyProtection="true">
      <alignment horizontal="general" vertical="center" textRotation="0" wrapText="false" indent="0" shrinkToFit="false"/>
      <protection locked="true" hidden="false"/>
    </xf>
    <xf numFmtId="165" fontId="8" fillId="2" borderId="0" xfId="0" applyFont="true" applyBorder="true" applyAlignment="true" applyProtection="true">
      <alignment horizontal="right" vertical="center" textRotation="0" wrapText="false" indent="0" shrinkToFit="false"/>
      <protection locked="true" hidden="false"/>
    </xf>
    <xf numFmtId="165" fontId="8" fillId="2" borderId="0" xfId="0" applyFont="true" applyBorder="true" applyAlignment="false" applyProtection="true">
      <alignment horizontal="general" vertical="center" textRotation="0" wrapText="false" indent="0" shrinkToFit="false"/>
      <protection locked="true" hidden="false"/>
    </xf>
    <xf numFmtId="165" fontId="8" fillId="2"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5" fillId="2" borderId="0" xfId="0" applyFont="true" applyBorder="true" applyAlignment="true" applyProtection="true">
      <alignment horizontal="center" vertical="center" textRotation="0" wrapText="false" indent="0" shrinkToFit="false"/>
      <protection locked="true" hidden="false"/>
    </xf>
    <xf numFmtId="165" fontId="8" fillId="2" borderId="0" xfId="0" applyFont="true" applyBorder="true" applyAlignment="true" applyProtection="true">
      <alignment horizontal="general" vertical="center" textRotation="0" wrapText="false" indent="0" shrinkToFit="false"/>
      <protection locked="true" hidden="false"/>
    </xf>
    <xf numFmtId="165" fontId="11" fillId="2" borderId="0" xfId="0" applyFont="true" applyBorder="true" applyAlignment="true" applyProtection="true">
      <alignment horizontal="center" vertical="center" textRotation="0" wrapText="false" indent="0" shrinkToFit="false"/>
      <protection locked="true" hidden="false"/>
    </xf>
    <xf numFmtId="165" fontId="5" fillId="2"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11" fillId="0" borderId="0" xfId="0" applyFont="true" applyBorder="false" applyAlignment="fals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12" fillId="2" borderId="0" xfId="0" applyFont="true" applyBorder="false" applyAlignment="false" applyProtection="true">
      <alignment horizontal="general" vertical="center" textRotation="0" wrapText="false" indent="0" shrinkToFit="false"/>
      <protection locked="true" hidden="false"/>
    </xf>
    <xf numFmtId="165" fontId="5" fillId="2" borderId="0" xfId="0" applyFont="true" applyBorder="false" applyAlignment="false" applyProtection="true">
      <alignment horizontal="general" vertical="center" textRotation="0" wrapText="false" indent="0" shrinkToFit="false"/>
      <protection locked="true" hidden="false"/>
    </xf>
    <xf numFmtId="165" fontId="12"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fals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false" indent="0" shrinkToFit="false"/>
      <protection locked="true" hidden="false"/>
    </xf>
    <xf numFmtId="165" fontId="11" fillId="0" borderId="9" xfId="0" applyFont="true" applyBorder="true" applyAlignment="true" applyProtection="true">
      <alignment horizontal="center" vertical="center" textRotation="0" wrapText="false" indent="0" shrinkToFit="false"/>
      <protection locked="true" hidden="false"/>
    </xf>
    <xf numFmtId="165" fontId="11" fillId="0" borderId="1" xfId="0" applyFont="true" applyBorder="true" applyAlignment="true" applyProtection="true">
      <alignment horizontal="center" vertical="center" textRotation="0" wrapText="false" indent="0" shrinkToFit="false"/>
      <protection locked="true" hidden="false"/>
    </xf>
    <xf numFmtId="165" fontId="11" fillId="0" borderId="10" xfId="0" applyFont="true" applyBorder="true" applyAlignment="true" applyProtection="true">
      <alignment horizontal="center" vertical="center" textRotation="0" wrapText="false" indent="0" shrinkToFit="false"/>
      <protection locked="true" hidden="false"/>
    </xf>
    <xf numFmtId="165" fontId="5" fillId="0" borderId="10" xfId="0" applyFont="true" applyBorder="true" applyAlignment="true" applyProtection="true">
      <alignment horizontal="center" vertical="center" textRotation="0" wrapText="false" indent="0" shrinkToFit="false"/>
      <protection locked="true" hidden="false"/>
    </xf>
    <xf numFmtId="165" fontId="11" fillId="0" borderId="11" xfId="0" applyFont="true" applyBorder="true" applyAlignment="true" applyProtection="true">
      <alignment horizontal="center" vertical="center" textRotation="0" wrapText="true" indent="0" shrinkToFit="false"/>
      <protection locked="true" hidden="false"/>
    </xf>
    <xf numFmtId="165" fontId="11" fillId="0" borderId="12" xfId="0" applyFont="true" applyBorder="true" applyAlignment="true" applyProtection="true">
      <alignment horizontal="center" vertical="center" textRotation="0" wrapText="true" indent="0" shrinkToFit="false"/>
      <protection locked="true" hidden="false"/>
    </xf>
    <xf numFmtId="165" fontId="11" fillId="0" borderId="13" xfId="0" applyFont="true" applyBorder="true" applyAlignment="true" applyProtection="true">
      <alignment horizontal="center"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true" indent="0" shrinkToFit="false"/>
      <protection locked="true" hidden="false"/>
    </xf>
    <xf numFmtId="165" fontId="5" fillId="0" borderId="14" xfId="0" applyFont="true" applyBorder="true" applyAlignment="true" applyProtection="true">
      <alignment horizontal="general" vertical="center" textRotation="0" wrapText="false" indent="0" shrinkToFit="false"/>
      <protection locked="true" hidden="false"/>
    </xf>
    <xf numFmtId="165" fontId="4" fillId="2" borderId="15" xfId="0" applyFont="true" applyBorder="true" applyAlignment="true" applyProtection="true">
      <alignment horizontal="center" vertical="center" textRotation="0" wrapText="true" indent="0" shrinkToFit="false"/>
      <protection locked="false" hidden="false"/>
    </xf>
    <xf numFmtId="165" fontId="5" fillId="2" borderId="16" xfId="0" applyFont="true" applyBorder="true" applyAlignment="true" applyProtection="true">
      <alignment horizontal="center" vertical="center" textRotation="0" wrapText="true" indent="0" shrinkToFit="false"/>
      <protection locked="false" hidden="false"/>
    </xf>
    <xf numFmtId="165" fontId="5" fillId="2" borderId="16" xfId="0" applyFont="true" applyBorder="true" applyAlignment="true" applyProtection="true">
      <alignment horizontal="center" vertical="center" textRotation="0" wrapText="false" indent="0" shrinkToFit="true"/>
      <protection locked="false" hidden="false"/>
    </xf>
    <xf numFmtId="165" fontId="5" fillId="2" borderId="17" xfId="0" applyFont="true" applyBorder="true" applyAlignment="true" applyProtection="true">
      <alignment horizontal="center" vertical="center" textRotation="0" wrapText="true" indent="0" shrinkToFit="false"/>
      <protection locked="false" hidden="false"/>
    </xf>
    <xf numFmtId="166" fontId="5" fillId="2" borderId="18" xfId="0" applyFont="true" applyBorder="true" applyAlignment="true" applyProtection="true">
      <alignment horizontal="center" vertical="center" textRotation="0" wrapText="false" indent="0" shrinkToFit="true"/>
      <protection locked="false" hidden="false"/>
    </xf>
    <xf numFmtId="166" fontId="5" fillId="2" borderId="19" xfId="0" applyFont="true" applyBorder="true" applyAlignment="true" applyProtection="true">
      <alignment horizontal="center" vertical="center" textRotation="0" wrapText="false" indent="0" shrinkToFit="true"/>
      <protection locked="false" hidden="false"/>
    </xf>
    <xf numFmtId="166" fontId="5" fillId="2" borderId="20" xfId="0" applyFont="true" applyBorder="true" applyAlignment="true" applyProtection="true">
      <alignment horizontal="center" vertical="center" textRotation="0" wrapText="false" indent="0" shrinkToFit="true"/>
      <protection locked="false" hidden="false"/>
    </xf>
    <xf numFmtId="166" fontId="8" fillId="2" borderId="14" xfId="0" applyFont="true" applyBorder="true" applyAlignment="true" applyProtection="true">
      <alignment horizontal="center" vertical="center" textRotation="0" wrapText="true" indent="0" shrinkToFit="false"/>
      <protection locked="true" hidden="false"/>
    </xf>
    <xf numFmtId="166" fontId="8" fillId="2" borderId="14" xfId="20" applyFont="true" applyBorder="true" applyAlignment="true" applyProtection="true">
      <alignment horizontal="center" vertical="center" textRotation="0" wrapText="true" indent="0" shrinkToFit="false"/>
      <protection locked="true" hidden="false"/>
    </xf>
    <xf numFmtId="165" fontId="5" fillId="2" borderId="14" xfId="0" applyFont="true" applyBorder="true" applyAlignment="true" applyProtection="true">
      <alignment horizontal="left" vertical="center" textRotation="0" wrapText="true" indent="0" shrinkToFit="false"/>
      <protection locked="false" hidden="false"/>
    </xf>
    <xf numFmtId="165" fontId="5" fillId="0" borderId="8" xfId="0" applyFont="true" applyBorder="true" applyAlignment="true" applyProtection="true">
      <alignment horizontal="general"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2" borderId="10" xfId="0" applyFont="true" applyBorder="true" applyAlignment="true" applyProtection="true">
      <alignment horizontal="center" vertical="center" textRotation="0" wrapText="true" indent="0" shrinkToFit="false"/>
      <protection locked="false" hidden="false"/>
    </xf>
    <xf numFmtId="166" fontId="5" fillId="2" borderId="21" xfId="0" applyFont="true" applyBorder="true" applyAlignment="true" applyProtection="true">
      <alignment horizontal="center" vertical="center" textRotation="0" wrapText="false" indent="0" shrinkToFit="true"/>
      <protection locked="false" hidden="false"/>
    </xf>
    <xf numFmtId="166" fontId="5" fillId="2" borderId="22" xfId="0" applyFont="true" applyBorder="true" applyAlignment="true" applyProtection="true">
      <alignment horizontal="center" vertical="center" textRotation="0" wrapText="false" indent="0" shrinkToFit="true"/>
      <protection locked="false" hidden="false"/>
    </xf>
    <xf numFmtId="166" fontId="5" fillId="2" borderId="23" xfId="0" applyFont="true" applyBorder="true" applyAlignment="true" applyProtection="true">
      <alignment horizontal="center" vertical="center" textRotation="0" wrapText="false" indent="0" shrinkToFit="true"/>
      <protection locked="false" hidden="false"/>
    </xf>
    <xf numFmtId="166" fontId="8" fillId="2" borderId="8" xfId="0" applyFont="true" applyBorder="true" applyAlignment="true" applyProtection="true">
      <alignment horizontal="center" vertical="center" textRotation="0" wrapText="true" indent="0" shrinkToFit="false"/>
      <protection locked="true" hidden="false"/>
    </xf>
    <xf numFmtId="166" fontId="8" fillId="2" borderId="8" xfId="20" applyFont="true" applyBorder="true" applyAlignment="true" applyProtection="true">
      <alignment horizontal="center" vertical="center" textRotation="0" wrapText="true" indent="0" shrinkToFit="false"/>
      <protection locked="true" hidden="false"/>
    </xf>
    <xf numFmtId="165" fontId="5" fillId="2" borderId="8" xfId="0" applyFont="true" applyBorder="true" applyAlignment="true" applyProtection="true">
      <alignment horizontal="left" vertical="center" textRotation="0" wrapText="true" indent="0" shrinkToFit="false"/>
      <protection locked="false" hidden="false"/>
    </xf>
    <xf numFmtId="165" fontId="4" fillId="2" borderId="24" xfId="0" applyFont="true" applyBorder="true" applyAlignment="true" applyProtection="true">
      <alignment horizontal="center" vertical="center" textRotation="0" wrapText="true" indent="0" shrinkToFit="false"/>
      <protection locked="false" hidden="false"/>
    </xf>
    <xf numFmtId="165" fontId="4" fillId="2" borderId="25" xfId="0" applyFont="true" applyBorder="true" applyAlignment="true" applyProtection="true">
      <alignment horizontal="center" vertical="center" textRotation="0" wrapText="true" indent="0" shrinkToFit="false"/>
      <protection locked="false" hidden="false"/>
    </xf>
    <xf numFmtId="165" fontId="5" fillId="2" borderId="26"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5" fontId="5" fillId="2" borderId="27"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true" indent="0" shrinkToFit="false"/>
      <protection locked="false" hidden="false"/>
    </xf>
    <xf numFmtId="166" fontId="8" fillId="2" borderId="24" xfId="0" applyFont="true" applyBorder="true" applyAlignment="true" applyProtection="true">
      <alignment horizontal="center" vertical="center" textRotation="0" wrapText="true" indent="0" shrinkToFit="false"/>
      <protection locked="true" hidden="false"/>
    </xf>
    <xf numFmtId="166" fontId="8" fillId="2" borderId="28" xfId="0" applyFont="true" applyBorder="true" applyAlignment="true" applyProtection="true">
      <alignment horizontal="center" vertical="center" textRotation="0" wrapText="true" indent="0" shrinkToFit="false"/>
      <protection locked="true" hidden="false"/>
    </xf>
    <xf numFmtId="166" fontId="8" fillId="2" borderId="24" xfId="20" applyFont="true" applyBorder="true" applyAlignment="true" applyProtection="true">
      <alignment horizontal="center" vertical="center" textRotation="0" wrapText="true" indent="0" shrinkToFit="false"/>
      <protection locked="true" hidden="false"/>
    </xf>
    <xf numFmtId="166" fontId="8" fillId="2" borderId="28" xfId="20" applyFont="true" applyBorder="true" applyAlignment="true" applyProtection="true">
      <alignment horizontal="center" vertical="center" textRotation="0" wrapText="true" indent="0" shrinkToFit="false"/>
      <protection locked="true" hidden="false"/>
    </xf>
    <xf numFmtId="165" fontId="5" fillId="2" borderId="24" xfId="0" applyFont="true" applyBorder="true" applyAlignment="true" applyProtection="true">
      <alignment horizontal="left" vertical="center" textRotation="0" wrapText="true" indent="0" shrinkToFit="false"/>
      <protection locked="false" hidden="false"/>
    </xf>
    <xf numFmtId="165" fontId="5" fillId="2" borderId="27" xfId="0" applyFont="true" applyBorder="true" applyAlignment="true" applyProtection="true">
      <alignment horizontal="left" vertical="center" textRotation="0" wrapText="true" indent="0" shrinkToFit="false"/>
      <protection locked="false" hidden="false"/>
    </xf>
    <xf numFmtId="165" fontId="5" fillId="2" borderId="28" xfId="0" applyFont="true" applyBorder="true" applyAlignment="true" applyProtection="true">
      <alignment horizontal="left" vertical="center" textRotation="0" wrapText="true" indent="0" shrinkToFit="false"/>
      <protection locked="false" hidden="false"/>
    </xf>
    <xf numFmtId="165" fontId="5" fillId="0" borderId="29" xfId="0" applyFont="true" applyBorder="true" applyAlignment="true" applyProtection="true">
      <alignment horizontal="general" vertical="center" textRotation="0" wrapText="false" indent="0" shrinkToFit="false"/>
      <protection locked="true" hidden="false"/>
    </xf>
    <xf numFmtId="165" fontId="4" fillId="2" borderId="11" xfId="0" applyFont="true" applyBorder="true" applyAlignment="true" applyProtection="true">
      <alignment horizontal="center" vertical="center" textRotation="0" wrapText="true" indent="0" shrinkToFit="false"/>
      <protection locked="false" hidden="false"/>
    </xf>
    <xf numFmtId="165" fontId="5" fillId="2" borderId="12" xfId="0" applyFont="true" applyBorder="true" applyAlignment="true" applyProtection="true">
      <alignment horizontal="center" vertical="center" textRotation="0" wrapText="true" indent="0" shrinkToFit="false"/>
      <protection locked="false" hidden="false"/>
    </xf>
    <xf numFmtId="165" fontId="5" fillId="2" borderId="12" xfId="0" applyFont="true" applyBorder="true" applyAlignment="true" applyProtection="true">
      <alignment horizontal="center" vertical="center" textRotation="0" wrapText="false" indent="0" shrinkToFit="tru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6" fontId="5" fillId="2" borderId="11" xfId="0" applyFont="true" applyBorder="true" applyAlignment="true" applyProtection="true">
      <alignment horizontal="center" vertical="center" textRotation="0" wrapText="false" indent="0" shrinkToFit="true"/>
      <protection locked="false" hidden="false"/>
    </xf>
    <xf numFmtId="166" fontId="5" fillId="2" borderId="12" xfId="0" applyFont="true" applyBorder="true" applyAlignment="true" applyProtection="true">
      <alignment horizontal="center" vertical="center" textRotation="0" wrapText="false" indent="0" shrinkToFit="true"/>
      <protection locked="false" hidden="false"/>
    </xf>
    <xf numFmtId="166" fontId="5" fillId="2" borderId="13" xfId="0" applyFont="true" applyBorder="true" applyAlignment="true" applyProtection="true">
      <alignment horizontal="center" vertical="center" textRotation="0" wrapText="false" indent="0" shrinkToFit="true"/>
      <protection locked="false" hidden="false"/>
    </xf>
    <xf numFmtId="166" fontId="8" fillId="2" borderId="29" xfId="0" applyFont="true" applyBorder="true" applyAlignment="true" applyProtection="true">
      <alignment horizontal="center" vertical="center" textRotation="0" wrapText="true" indent="0" shrinkToFit="false"/>
      <protection locked="true" hidden="false"/>
    </xf>
    <xf numFmtId="166" fontId="8" fillId="2" borderId="29" xfId="20" applyFont="true" applyBorder="true" applyAlignment="true" applyProtection="true">
      <alignment horizontal="center" vertical="center" textRotation="0" wrapText="true" indent="0" shrinkToFit="false"/>
      <protection locked="true" hidden="false"/>
    </xf>
    <xf numFmtId="165" fontId="5" fillId="2" borderId="29" xfId="0" applyFont="true" applyBorder="true" applyAlignment="true" applyProtection="true">
      <alignment horizontal="left" vertical="center" textRotation="0" wrapText="true" indent="0" shrinkToFit="false"/>
      <protection locked="false" hidden="false"/>
    </xf>
    <xf numFmtId="165" fontId="1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true"/>
      <protection locked="true" hidden="false"/>
    </xf>
    <xf numFmtId="165" fontId="15" fillId="0" borderId="0" xfId="0" applyFont="true" applyBorder="true" applyAlignment="true" applyProtection="true">
      <alignment horizontal="general" vertical="center" textRotation="0" wrapText="false" indent="0" shrinkToFit="tru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0" xfId="0" applyFont="true" applyBorder="true" applyAlignment="true" applyProtection="false">
      <alignment horizontal="justify" vertical="center" textRotation="0" wrapText="tru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16" fillId="2" borderId="1" xfId="0" applyFont="true" applyBorder="true" applyAlignment="true" applyProtection="false">
      <alignment horizontal="center" vertical="center" textRotation="0" wrapText="false" indent="0" shrinkToFit="false"/>
      <protection locked="true" hidden="false"/>
    </xf>
    <xf numFmtId="165" fontId="6" fillId="2" borderId="1" xfId="0" applyFont="true" applyBorder="true" applyAlignment="true" applyProtection="false">
      <alignment horizontal="center" vertical="center" textRotation="0" wrapText="false" indent="0" shrinkToFit="false"/>
      <protection locked="true" hidden="false"/>
    </xf>
    <xf numFmtId="165" fontId="5" fillId="2" borderId="1" xfId="0" applyFont="true" applyBorder="true" applyAlignment="true" applyProtection="false">
      <alignment horizontal="center" vertical="center" textRotation="0" wrapText="false" indent="0" shrinkToFit="false"/>
      <protection locked="true" hidden="false"/>
    </xf>
    <xf numFmtId="165" fontId="19" fillId="2"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10" fillId="0" borderId="0" xfId="0" applyFont="true" applyBorder="false" applyAlignment="true" applyProtection="false">
      <alignment horizontal="left"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2" borderId="0" xfId="0" applyFont="true" applyBorder="false" applyAlignment="true" applyProtection="true">
      <alignment horizontal="general" vertical="center" textRotation="0" wrapText="false" indent="0" shrinkToFit="false"/>
      <protection locked="true" hidden="false"/>
    </xf>
    <xf numFmtId="165" fontId="8" fillId="2" borderId="0" xfId="0" applyFont="true" applyBorder="false" applyAlignment="false" applyProtection="true">
      <alignment horizontal="general" vertical="center" textRotation="0" wrapText="false" indent="0" shrinkToFit="false"/>
      <protection locked="true" hidden="false"/>
    </xf>
    <xf numFmtId="165" fontId="8" fillId="2" borderId="0" xfId="0" applyFont="true" applyBorder="false" applyAlignment="true" applyProtection="true">
      <alignment horizontal="center" vertical="center" textRotation="0" wrapText="false" indent="0" shrinkToFit="false"/>
      <protection locked="true" hidden="false"/>
    </xf>
    <xf numFmtId="165" fontId="5" fillId="2"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2" borderId="0" xfId="0" applyFont="true" applyBorder="false" applyAlignment="false" applyProtection="false">
      <alignment horizontal="general" vertical="center" textRotation="0" wrapText="false" indent="0" shrinkToFit="false"/>
      <protection locked="true" hidden="false"/>
    </xf>
    <xf numFmtId="168" fontId="5" fillId="2" borderId="0" xfId="0" applyFont="true" applyBorder="true" applyAlignment="true" applyProtection="true">
      <alignment horizontal="general" vertical="center" textRotation="0" wrapText="false" indent="0" shrinkToFit="false"/>
      <protection locked="true" hidden="false"/>
    </xf>
    <xf numFmtId="165" fontId="5" fillId="2" borderId="0" xfId="0" applyFont="true" applyBorder="true" applyAlignment="true" applyProtection="true">
      <alignment horizontal="right" vertical="center" textRotation="0" wrapText="false" indent="0" shrinkToFit="false"/>
      <protection locked="true" hidden="false"/>
    </xf>
    <xf numFmtId="169" fontId="5" fillId="2" borderId="0" xfId="0" applyFont="true" applyBorder="true" applyAlignment="true" applyProtection="true">
      <alignment horizontal="general" vertical="center" textRotation="0" wrapText="false" indent="0" shrinkToFit="false"/>
      <protection locked="true" hidden="false"/>
    </xf>
    <xf numFmtId="165" fontId="5" fillId="2" borderId="0" xfId="0" applyFont="true" applyBorder="true" applyAlignment="true" applyProtection="true">
      <alignment horizontal="left" vertical="center" textRotation="0" wrapText="false" indent="0" shrinkToFit="false"/>
      <protection locked="true" hidden="false"/>
    </xf>
    <xf numFmtId="169"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70" fontId="5" fillId="2"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11" fillId="2" borderId="0" xfId="0" applyFont="true" applyBorder="false" applyAlignment="true" applyProtection="false">
      <alignment horizontal="right" vertical="center" textRotation="0" wrapText="false" indent="0" shrinkToFit="false"/>
      <protection locked="true" hidden="false"/>
    </xf>
    <xf numFmtId="165" fontId="5" fillId="2" borderId="0" xfId="0" applyFont="true" applyBorder="false" applyAlignment="true" applyProtection="false">
      <alignment horizontal="right" vertical="center" textRotation="0" wrapText="false" indent="0" shrinkToFit="false"/>
      <protection locked="true" hidden="false"/>
    </xf>
    <xf numFmtId="165" fontId="12" fillId="0" borderId="0" xfId="0" applyFont="true" applyBorder="false" applyAlignment="true" applyProtection="false">
      <alignment horizontal="general" vertical="bottom" textRotation="0" wrapText="false" indent="0" shrinkToFit="false"/>
      <protection locked="true" hidden="false"/>
    </xf>
    <xf numFmtId="165" fontId="11" fillId="0" borderId="0" xfId="0" applyFont="true" applyBorder="false" applyAlignment="true" applyProtection="true">
      <alignment horizontal="center" vertical="center"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5" fontId="4" fillId="2"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7" fontId="5" fillId="2" borderId="0" xfId="20" applyFont="true" applyBorder="true" applyAlignment="true" applyProtection="true">
      <alignment horizontal="center" vertical="center" textRotation="0" wrapText="false" indent="0" shrinkToFit="false"/>
      <protection locked="true" hidden="false"/>
    </xf>
    <xf numFmtId="165" fontId="12" fillId="0" borderId="0" xfId="0" applyFont="true" applyBorder="false" applyAlignment="true" applyProtection="fals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8" fontId="5" fillId="2" borderId="1" xfId="0" applyFont="true" applyBorder="true" applyAlignment="true" applyProtection="true">
      <alignment horizontal="center" vertical="center" textRotation="0" wrapText="false" indent="0" shrinkToFit="false"/>
      <protection locked="false" hidden="false"/>
    </xf>
    <xf numFmtId="165" fontId="6" fillId="2" borderId="0" xfId="0" applyFont="true" applyBorder="true" applyAlignment="true" applyProtection="false">
      <alignment horizontal="center" vertical="center" textRotation="0" wrapText="false" indent="0" shrinkToFit="false"/>
      <protection locked="true" hidden="false"/>
    </xf>
    <xf numFmtId="165" fontId="6" fillId="2" borderId="0" xfId="0" applyFont="true" applyBorder="true" applyAlignment="true" applyProtection="false">
      <alignment horizontal="right" vertical="center" textRotation="0" wrapText="false" indent="0" shrinkToFit="false"/>
      <protection locked="true" hidden="false"/>
    </xf>
    <xf numFmtId="171" fontId="5" fillId="2"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8" fontId="8"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14"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0"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5" fontId="21" fillId="2" borderId="30" xfId="0" applyFont="true" applyBorder="true" applyAlignment="true" applyProtection="false">
      <alignment horizontal="center" vertical="center" textRotation="0" wrapText="true" indent="0" shrinkToFit="false"/>
      <protection locked="true" hidden="false"/>
    </xf>
    <xf numFmtId="165" fontId="21" fillId="2" borderId="5"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false" indent="0" shrinkToFit="false"/>
      <protection locked="true" hidden="false"/>
    </xf>
    <xf numFmtId="165" fontId="5" fillId="2" borderId="8" xfId="0" applyFont="true" applyBorder="true" applyAlignment="true" applyProtection="false">
      <alignment horizontal="center" vertical="center" textRotation="0" wrapText="false" indent="0" shrinkToFit="false"/>
      <protection locked="true" hidden="false"/>
    </xf>
    <xf numFmtId="165" fontId="11" fillId="0" borderId="9" xfId="0" applyFont="true" applyBorder="true" applyAlignment="true" applyProtection="false">
      <alignment horizontal="center" vertical="center" textRotation="0" wrapText="false" indent="0" shrinkToFit="false"/>
      <protection locked="true" hidden="false"/>
    </xf>
    <xf numFmtId="165" fontId="11" fillId="0" borderId="1"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9" xfId="0" applyFont="true" applyBorder="true" applyAlignment="true" applyProtection="false">
      <alignment horizontal="center" vertical="center" textRotation="0" wrapText="false" indent="0" shrinkToFit="false"/>
      <protection locked="true" hidden="false"/>
    </xf>
    <xf numFmtId="165" fontId="11" fillId="0" borderId="1"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center" vertical="center" textRotation="0" wrapText="false" indent="0" shrinkToFit="false"/>
      <protection locked="true" hidden="false"/>
    </xf>
    <xf numFmtId="165" fontId="11" fillId="0" borderId="11"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true"/>
      <protection locked="true" hidden="false"/>
    </xf>
    <xf numFmtId="165" fontId="5" fillId="2" borderId="15" xfId="0" applyFont="true" applyBorder="true" applyAlignment="true" applyProtection="true">
      <alignment horizontal="center" vertical="center" textRotation="0" wrapText="false" indent="0" shrinkToFit="false"/>
      <protection locked="false" hidden="false"/>
    </xf>
    <xf numFmtId="165" fontId="5" fillId="2" borderId="31"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13" fillId="0" borderId="33" xfId="0" applyFont="true" applyBorder="true" applyAlignment="true" applyProtection="false">
      <alignment horizontal="center" vertical="center" textRotation="0" wrapText="true" indent="0" shrinkToFit="false"/>
      <protection locked="true" hidden="false"/>
    </xf>
    <xf numFmtId="165" fontId="5" fillId="2" borderId="34" xfId="0" applyFont="true" applyBorder="true" applyAlignment="true" applyProtection="true">
      <alignment horizontal="center" vertical="center" textRotation="0" wrapText="false" indent="0" shrinkToFit="true"/>
      <protection locked="false" hidden="false"/>
    </xf>
    <xf numFmtId="165" fontId="5" fillId="2" borderId="35" xfId="0" applyFont="true" applyBorder="true" applyAlignment="true" applyProtection="true">
      <alignment horizontal="center" vertical="center" textRotation="0" wrapText="false" indent="0" shrinkToFit="true"/>
      <protection locked="false" hidden="false"/>
    </xf>
    <xf numFmtId="165" fontId="5" fillId="2" borderId="36" xfId="0" applyFont="true" applyBorder="true" applyAlignment="true" applyProtection="true">
      <alignment horizontal="center" vertical="center" textRotation="0" wrapText="false" indent="0" shrinkToFit="true"/>
      <protection locked="false" hidden="false"/>
    </xf>
    <xf numFmtId="170" fontId="5" fillId="2" borderId="37" xfId="0" applyFont="true" applyBorder="true" applyAlignment="true" applyProtection="false">
      <alignment horizontal="center" vertical="center" textRotation="0" wrapText="true" indent="0" shrinkToFit="false"/>
      <protection locked="true" hidden="false"/>
    </xf>
    <xf numFmtId="170" fontId="5" fillId="2" borderId="38" xfId="0" applyFont="true" applyBorder="true" applyAlignment="true" applyProtection="false">
      <alignment horizontal="center" vertical="center" textRotation="0" wrapText="true" indent="0" shrinkToFit="false"/>
      <protection locked="true" hidden="false"/>
    </xf>
    <xf numFmtId="165" fontId="13" fillId="0" borderId="39" xfId="0" applyFont="true" applyBorder="true" applyAlignment="true" applyProtection="false">
      <alignment horizontal="center" vertical="center" textRotation="0" wrapText="true" indent="0" shrinkToFit="false"/>
      <protection locked="true" hidden="false"/>
    </xf>
    <xf numFmtId="166" fontId="5" fillId="2" borderId="40" xfId="0" applyFont="true" applyBorder="true" applyAlignment="true" applyProtection="false">
      <alignment horizontal="center" vertical="center" textRotation="0" wrapText="false" indent="0" shrinkToFit="true"/>
      <protection locked="true" hidden="false"/>
    </xf>
    <xf numFmtId="166" fontId="5" fillId="2" borderId="41" xfId="0" applyFont="true" applyBorder="true" applyAlignment="true" applyProtection="false">
      <alignment horizontal="center" vertical="center" textRotation="0" wrapText="false" indent="0" shrinkToFit="true"/>
      <protection locked="true" hidden="false"/>
    </xf>
    <xf numFmtId="166" fontId="5" fillId="2" borderId="42" xfId="0" applyFont="true" applyBorder="true" applyAlignment="true" applyProtection="false">
      <alignment horizontal="center" vertical="center" textRotation="0" wrapText="false" indent="0" shrinkToFit="true"/>
      <protection locked="true" hidden="false"/>
    </xf>
    <xf numFmtId="166" fontId="5" fillId="2" borderId="40" xfId="0" applyFont="true" applyBorder="true" applyAlignment="true" applyProtection="false">
      <alignment horizontal="center" vertical="center" textRotation="0" wrapText="true" indent="0" shrinkToFit="false"/>
      <protection locked="true" hidden="false"/>
    </xf>
    <xf numFmtId="166" fontId="5" fillId="2" borderId="42" xfId="0" applyFont="true" applyBorder="true" applyAlignment="true" applyProtection="false">
      <alignment horizontal="center" vertical="center" textRotation="0" wrapText="true" indent="0" shrinkToFit="false"/>
      <protection locked="true" hidden="false"/>
    </xf>
    <xf numFmtId="165" fontId="23" fillId="0" borderId="43" xfId="0" applyFont="true" applyBorder="true" applyAlignment="true" applyProtection="false">
      <alignment horizontal="center" vertical="center" textRotation="0" wrapText="true" indent="0" shrinkToFit="false"/>
      <protection locked="true" hidden="false"/>
    </xf>
    <xf numFmtId="166" fontId="5" fillId="2" borderId="44" xfId="0" applyFont="true" applyBorder="true" applyAlignment="true" applyProtection="false">
      <alignment horizontal="center" vertical="center" textRotation="0" wrapText="false" indent="0" shrinkToFit="true"/>
      <protection locked="true" hidden="false"/>
    </xf>
    <xf numFmtId="166" fontId="5" fillId="2" borderId="45" xfId="0" applyFont="true" applyBorder="true" applyAlignment="true" applyProtection="false">
      <alignment horizontal="center" vertical="center" textRotation="0" wrapText="false" indent="0" shrinkToFit="true"/>
      <protection locked="true" hidden="false"/>
    </xf>
    <xf numFmtId="166" fontId="5" fillId="2" borderId="46" xfId="0" applyFont="true" applyBorder="true" applyAlignment="true" applyProtection="false">
      <alignment horizontal="center" vertical="center" textRotation="0" wrapText="false" indent="0" shrinkToFit="true"/>
      <protection locked="true" hidden="false"/>
    </xf>
    <xf numFmtId="166" fontId="5" fillId="2" borderId="44" xfId="0" applyFont="true" applyBorder="true" applyAlignment="true" applyProtection="false">
      <alignment horizontal="center" vertical="center" textRotation="0" wrapText="true" indent="0" shrinkToFit="false"/>
      <protection locked="true" hidden="false"/>
    </xf>
    <xf numFmtId="166" fontId="5" fillId="2" borderId="46"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false" indent="0" shrinkToFit="true"/>
      <protection locked="true" hidden="false"/>
    </xf>
    <xf numFmtId="165" fontId="5" fillId="2" borderId="9" xfId="0" applyFont="true" applyBorder="true" applyAlignment="true" applyProtection="true">
      <alignment horizontal="center" vertical="center" textRotation="0" wrapText="false" indent="0" shrinkToFit="false"/>
      <protection locked="false" hidden="false"/>
    </xf>
    <xf numFmtId="165" fontId="13" fillId="0" borderId="47" xfId="0" applyFont="true" applyBorder="true" applyAlignment="true" applyProtection="false">
      <alignment horizontal="center" vertical="center" textRotation="0" wrapText="true" indent="0" shrinkToFit="false"/>
      <protection locked="true" hidden="false"/>
    </xf>
    <xf numFmtId="170" fontId="5" fillId="2" borderId="48" xfId="0" applyFont="true" applyBorder="true" applyAlignment="true" applyProtection="false">
      <alignment horizontal="center" vertical="center" textRotation="0" wrapText="true" indent="0" shrinkToFit="false"/>
      <protection locked="true" hidden="false"/>
    </xf>
    <xf numFmtId="170" fontId="5" fillId="2" borderId="49" xfId="0" applyFont="true" applyBorder="true" applyAlignment="true" applyProtection="false">
      <alignment horizontal="center" vertical="center" textRotation="0" wrapText="true" indent="0" shrinkToFit="false"/>
      <protection locked="true" hidden="false"/>
    </xf>
    <xf numFmtId="165" fontId="5" fillId="2" borderId="9" xfId="0" applyFont="true" applyBorder="true" applyAlignment="true" applyProtection="true">
      <alignment horizontal="center" vertical="center" textRotation="0" wrapText="false" indent="0" shrinkToFit="true"/>
      <protection locked="false" hidden="false"/>
    </xf>
    <xf numFmtId="165" fontId="4" fillId="2" borderId="0" xfId="0" applyFont="true" applyBorder="false" applyAlignment="false" applyProtection="false">
      <alignment horizontal="general" vertical="center" textRotation="0" wrapText="false" indent="0" shrinkToFit="false"/>
      <protection locked="true" hidden="false"/>
    </xf>
    <xf numFmtId="165" fontId="4" fillId="2" borderId="50" xfId="0" applyFont="true" applyBorder="true" applyAlignment="false" applyProtection="false">
      <alignment horizontal="general" vertical="center" textRotation="0" wrapText="false" indent="0" shrinkToFit="false"/>
      <protection locked="true" hidden="false"/>
    </xf>
    <xf numFmtId="165" fontId="24" fillId="2" borderId="51" xfId="0" applyFont="true" applyBorder="true" applyAlignment="true" applyProtection="false">
      <alignment horizontal="center" vertical="center" textRotation="0" wrapText="false" indent="0" shrinkToFit="false"/>
      <protection locked="true" hidden="false"/>
    </xf>
    <xf numFmtId="165" fontId="4" fillId="2" borderId="51" xfId="0" applyFont="true" applyBorder="true" applyAlignment="true" applyProtection="false">
      <alignment horizontal="center" vertical="center" textRotation="0" wrapText="true" indent="0" shrinkToFit="false"/>
      <protection locked="true" hidden="false"/>
    </xf>
    <xf numFmtId="165" fontId="4" fillId="2" borderId="51" xfId="0" applyFont="true" applyBorder="true" applyAlignment="true" applyProtection="false">
      <alignment horizontal="center" vertical="center" textRotation="0" wrapText="false" indent="0" shrinkToFit="true"/>
      <protection locked="true" hidden="false"/>
    </xf>
    <xf numFmtId="165" fontId="25" fillId="2" borderId="51" xfId="0" applyFont="true" applyBorder="true" applyAlignment="true" applyProtection="false">
      <alignment horizontal="center" vertical="center" textRotation="0" wrapText="true" indent="0" shrinkToFit="false"/>
      <protection locked="true" hidden="false"/>
    </xf>
    <xf numFmtId="170" fontId="4" fillId="2" borderId="51" xfId="0" applyFont="true" applyBorder="true" applyAlignment="true" applyProtection="false">
      <alignment horizontal="center" vertical="center" textRotation="0" wrapText="true" indent="0" shrinkToFit="false"/>
      <protection locked="true" hidden="false"/>
    </xf>
    <xf numFmtId="165" fontId="4" fillId="2" borderId="52" xfId="0" applyFont="true" applyBorder="true" applyAlignment="true" applyProtection="false">
      <alignment horizontal="center" vertical="center" textRotation="0" wrapText="true" indent="0" shrinkToFit="false"/>
      <protection locked="true" hidden="false"/>
    </xf>
    <xf numFmtId="165" fontId="4" fillId="0" borderId="53" xfId="0" applyFont="true" applyBorder="true" applyAlignment="false" applyProtection="false">
      <alignment horizontal="general" vertical="center" textRotation="0" wrapText="false" indent="0" shrinkToFit="false"/>
      <protection locked="true" hidden="false"/>
    </xf>
    <xf numFmtId="165" fontId="4" fillId="0" borderId="54" xfId="0" applyFont="true" applyBorder="true" applyAlignment="true" applyProtection="false">
      <alignment horizontal="general" vertical="center" textRotation="0" wrapText="true" indent="0" shrinkToFit="false"/>
      <protection locked="true" hidden="false"/>
    </xf>
    <xf numFmtId="165" fontId="11" fillId="0" borderId="55" xfId="0" applyFont="true" applyBorder="true" applyAlignment="true" applyProtection="false">
      <alignment horizontal="left" vertical="center" textRotation="0" wrapText="true" indent="0" shrinkToFit="false"/>
      <protection locked="true" hidden="false"/>
    </xf>
    <xf numFmtId="166" fontId="11" fillId="2" borderId="15" xfId="0" applyFont="true" applyBorder="true" applyAlignment="true" applyProtection="true">
      <alignment horizontal="center" vertical="center" textRotation="0" wrapText="false" indent="0" shrinkToFit="true"/>
      <protection locked="false" hidden="false"/>
    </xf>
    <xf numFmtId="166" fontId="11" fillId="2" borderId="16" xfId="0" applyFont="true" applyBorder="true" applyAlignment="true" applyProtection="true">
      <alignment horizontal="center" vertical="center" textRotation="0" wrapText="false" indent="0" shrinkToFit="true"/>
      <protection locked="false" hidden="false"/>
    </xf>
    <xf numFmtId="166" fontId="11" fillId="2" borderId="17" xfId="0" applyFont="true" applyBorder="true" applyAlignment="true" applyProtection="true">
      <alignment horizontal="center" vertical="center" textRotation="0" wrapText="false" indent="0" shrinkToFit="true"/>
      <protection locked="false" hidden="false"/>
    </xf>
    <xf numFmtId="166" fontId="4" fillId="2" borderId="56" xfId="0" applyFont="true" applyBorder="true" applyAlignment="true" applyProtection="false">
      <alignment horizontal="center" vertical="center" textRotation="0" wrapText="true" indent="0" shrinkToFit="false"/>
      <protection locked="true" hidden="false"/>
    </xf>
    <xf numFmtId="165" fontId="4" fillId="2" borderId="56" xfId="0" applyFont="true" applyBorder="true" applyAlignment="true" applyProtection="false">
      <alignment horizontal="center" vertical="center" textRotation="0" wrapText="true" indent="0" shrinkToFit="false"/>
      <protection locked="true" hidden="false"/>
    </xf>
    <xf numFmtId="165" fontId="4" fillId="0" borderId="57" xfId="0" applyFont="true" applyBorder="true" applyAlignment="fals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true" indent="0" shrinkToFit="false"/>
      <protection locked="true" hidden="false"/>
    </xf>
    <xf numFmtId="165" fontId="11" fillId="0" borderId="59" xfId="0" applyFont="true" applyBorder="true" applyAlignment="true" applyProtection="false">
      <alignment horizontal="left" vertical="center" textRotation="0" wrapText="true" indent="0" shrinkToFit="false"/>
      <protection locked="true" hidden="false"/>
    </xf>
    <xf numFmtId="166" fontId="11" fillId="2" borderId="11" xfId="0" applyFont="true" applyBorder="true" applyAlignment="true" applyProtection="true">
      <alignment horizontal="center" vertical="center" textRotation="0" wrapText="false" indent="0" shrinkToFit="true"/>
      <protection locked="false" hidden="false"/>
    </xf>
    <xf numFmtId="166" fontId="11" fillId="2" borderId="12" xfId="0" applyFont="true" applyBorder="true" applyAlignment="true" applyProtection="true">
      <alignment horizontal="center" vertical="center" textRotation="0" wrapText="false" indent="0" shrinkToFit="true"/>
      <protection locked="false" hidden="false"/>
    </xf>
    <xf numFmtId="166" fontId="11" fillId="2" borderId="13" xfId="0" applyFont="true" applyBorder="true" applyAlignment="true" applyProtection="true">
      <alignment horizontal="center" vertical="center" textRotation="0" wrapText="false" indent="0" shrinkToFit="true"/>
      <protection locked="false" hidden="false"/>
    </xf>
    <xf numFmtId="165" fontId="1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5"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5" fillId="0" borderId="0" xfId="0" applyFont="true" applyBorder="true" applyAlignment="false" applyProtection="false">
      <alignment horizontal="general" vertical="center" textRotation="0" wrapText="false" indent="0" shrinkToFit="false"/>
      <protection locked="true" hidden="false"/>
    </xf>
    <xf numFmtId="165" fontId="6" fillId="0" borderId="0" xfId="0" applyFont="true" applyBorder="tru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9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26" fillId="2" borderId="0" xfId="0" applyFont="true" applyBorder="false" applyAlignment="false" applyProtection="true">
      <alignment horizontal="general" vertical="center" textRotation="0" wrapText="false" indent="0" shrinkToFit="false"/>
      <protection locked="true" hidden="false"/>
    </xf>
    <xf numFmtId="165" fontId="26" fillId="2" borderId="0" xfId="0" applyFont="true" applyBorder="false" applyAlignment="true" applyProtection="true">
      <alignment horizontal="center" vertical="center" textRotation="0" wrapText="false" indent="0" shrinkToFit="false"/>
      <protection locked="true" hidden="false"/>
    </xf>
    <xf numFmtId="165" fontId="27" fillId="2" borderId="0" xfId="0" applyFont="true" applyBorder="false" applyAlignment="true" applyProtection="true">
      <alignment horizontal="left" vertical="center" textRotation="0" wrapText="false" indent="0" shrinkToFit="false"/>
      <protection locked="true" hidden="false"/>
    </xf>
    <xf numFmtId="165" fontId="19" fillId="2" borderId="0" xfId="0" applyFont="true" applyBorder="false" applyAlignment="true" applyProtection="true">
      <alignment horizontal="left" vertical="center" textRotation="0" wrapText="false" indent="0" shrinkToFit="false"/>
      <protection locked="true" hidden="false"/>
    </xf>
    <xf numFmtId="165" fontId="28" fillId="2" borderId="0" xfId="0" applyFont="true" applyBorder="false" applyAlignment="false" applyProtection="true">
      <alignment horizontal="general" vertical="center" textRotation="0" wrapText="false" indent="0" shrinkToFit="false"/>
      <protection locked="true" hidden="false"/>
    </xf>
    <xf numFmtId="165" fontId="28" fillId="2" borderId="0" xfId="0" applyFont="true" applyBorder="false" applyAlignment="true" applyProtection="true">
      <alignment horizontal="left" vertical="center" textRotation="0" wrapText="false" indent="0" shrinkToFit="false"/>
      <protection locked="true" hidden="false"/>
    </xf>
    <xf numFmtId="165" fontId="29" fillId="2" borderId="0" xfId="0" applyFont="true" applyBorder="false" applyAlignment="false" applyProtection="true">
      <alignment horizontal="general" vertical="center" textRotation="0" wrapText="false" indent="0" shrinkToFit="false"/>
      <protection locked="true" hidden="false"/>
    </xf>
    <xf numFmtId="165" fontId="19" fillId="2" borderId="1" xfId="0" applyFont="true" applyBorder="true" applyAlignment="true" applyProtection="true">
      <alignment horizontal="center" vertical="center" textRotation="0" wrapText="false" indent="0" shrinkToFit="false"/>
      <protection locked="true" hidden="false"/>
    </xf>
    <xf numFmtId="165" fontId="19" fillId="2" borderId="0" xfId="0" applyFont="true" applyBorder="false" applyAlignment="true" applyProtection="true">
      <alignment horizontal="center" vertical="center" textRotation="0" wrapText="false" indent="0" shrinkToFit="false"/>
      <protection locked="true" hidden="false"/>
    </xf>
    <xf numFmtId="165" fontId="26" fillId="3" borderId="1" xfId="0" applyFont="true" applyBorder="true" applyAlignment="true" applyProtection="true">
      <alignment horizontal="center" vertical="center" textRotation="0" wrapText="false" indent="0" shrinkToFit="false"/>
      <protection locked="false" hidden="false"/>
    </xf>
    <xf numFmtId="168" fontId="26" fillId="3" borderId="1" xfId="0" applyFont="true" applyBorder="true" applyAlignment="true" applyProtection="true">
      <alignment horizontal="center" vertical="center" textRotation="0" wrapText="false" indent="0" shrinkToFit="false"/>
      <protection locked="false" hidden="false"/>
    </xf>
    <xf numFmtId="165" fontId="19" fillId="2" borderId="0" xfId="0" applyFont="true" applyBorder="false" applyAlignment="false" applyProtection="true">
      <alignment horizontal="general" vertical="center" textRotation="0" wrapText="false" indent="0" shrinkToFit="false"/>
      <protection locked="true" hidden="false"/>
    </xf>
    <xf numFmtId="165" fontId="26" fillId="2" borderId="1" xfId="0" applyFont="true" applyBorder="true" applyAlignment="true" applyProtection="true">
      <alignment horizontal="center" vertical="center" textRotation="0" wrapText="false" indent="0" shrinkToFit="false"/>
      <protection locked="true" hidden="false"/>
    </xf>
    <xf numFmtId="172" fontId="26" fillId="2" borderId="1" xfId="0" applyFont="true" applyBorder="true" applyAlignment="true" applyProtection="true">
      <alignment horizontal="center" vertical="center" textRotation="0" wrapText="false" indent="0" shrinkToFit="false"/>
      <protection locked="true" hidden="false"/>
    </xf>
    <xf numFmtId="165" fontId="26" fillId="2" borderId="1" xfId="0" applyFont="true" applyBorder="true" applyAlignment="true" applyProtection="true">
      <alignment horizontal="center" vertical="center" textRotation="0" wrapText="false" indent="0" shrinkToFit="false"/>
      <protection locked="true" hidden="false"/>
    </xf>
    <xf numFmtId="165" fontId="26" fillId="3" borderId="1" xfId="0" applyFont="true" applyBorder="true" applyAlignment="true" applyProtection="true">
      <alignment horizontal="left" vertical="center" textRotation="0" wrapText="false" indent="0" shrinkToFit="false"/>
      <protection locked="false" hidden="false"/>
    </xf>
    <xf numFmtId="173" fontId="26" fillId="2" borderId="1" xfId="20" applyFont="true" applyBorder="true" applyAlignment="true" applyProtection="true">
      <alignment horizontal="center" vertical="center" textRotation="0" wrapText="false" indent="0" shrinkToFit="false"/>
      <protection locked="true" hidden="false"/>
    </xf>
    <xf numFmtId="168" fontId="26" fillId="2" borderId="1" xfId="0" applyFont="true" applyBorder="true" applyAlignment="true" applyProtection="true">
      <alignment horizontal="center" vertical="center" textRotation="0" wrapText="false" indent="0" shrinkToFit="false"/>
      <protection locked="true" hidden="false"/>
    </xf>
    <xf numFmtId="165" fontId="19" fillId="3" borderId="1" xfId="0" applyFont="true" applyBorder="true" applyAlignment="true" applyProtection="true">
      <alignment horizontal="center"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5" fontId="19" fillId="2" borderId="0" xfId="0" applyFont="true" applyBorder="false" applyAlignment="true" applyProtection="true">
      <alignment horizontal="general"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2" borderId="0" xfId="0" applyFont="true" applyBorder="false" applyAlignment="true" applyProtection="false">
      <alignment horizontal="general" vertical="center" textRotation="0" wrapText="false" indent="0" shrinkToFit="false"/>
      <protection locked="true" hidden="false"/>
    </xf>
    <xf numFmtId="165" fontId="8" fillId="2" borderId="0" xfId="0" applyFont="true" applyBorder="false" applyAlignment="false" applyProtection="false">
      <alignment horizontal="general" vertical="center" textRotation="0" wrapText="false" indent="0" shrinkToFit="false"/>
      <protection locked="true" hidden="false"/>
    </xf>
    <xf numFmtId="165" fontId="8" fillId="2" borderId="0" xfId="0" applyFont="true" applyBorder="false" applyAlignment="true" applyProtection="false">
      <alignment horizontal="center" vertical="center" textRotation="0" wrapText="false" indent="0" shrinkToFit="false"/>
      <protection locked="true" hidden="false"/>
    </xf>
    <xf numFmtId="165" fontId="5" fillId="2" borderId="0" xfId="0" applyFont="true" applyBorder="true" applyAlignment="true" applyProtection="true">
      <alignment horizontal="general" vertical="center" textRotation="0" wrapText="false" indent="0" shrinkToFit="false"/>
      <protection locked="false" hidden="false"/>
    </xf>
    <xf numFmtId="165" fontId="11" fillId="0" borderId="0" xfId="0" applyFont="true" applyBorder="false" applyAlignment="false" applyProtection="false">
      <alignment horizontal="general" vertical="center" textRotation="0" wrapText="false" indent="0" shrinkToFit="false"/>
      <protection locked="true" hidden="false"/>
    </xf>
    <xf numFmtId="165" fontId="12" fillId="2" borderId="0" xfId="0" applyFont="true" applyBorder="false" applyAlignment="false" applyProtection="false">
      <alignment horizontal="general" vertical="center" textRotation="0" wrapText="false" indent="0" shrinkToFit="fals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6" fillId="2" borderId="0" xfId="0" applyFont="true" applyBorder="false" applyAlignment="true" applyProtection="true">
      <alignment horizontal="right" vertical="center" textRotation="0" wrapText="false" indent="0" shrinkToFit="false"/>
      <protection locked="true" hidden="false"/>
    </xf>
    <xf numFmtId="169"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true" hidden="false"/>
    </xf>
    <xf numFmtId="165" fontId="6" fillId="0" borderId="5" xfId="0" applyFont="true" applyBorder="true" applyAlignment="true" applyProtection="false">
      <alignment horizontal="center" vertical="center" textRotation="0" wrapText="true" indent="0" shrinkToFit="false"/>
      <protection locked="true" hidden="false"/>
    </xf>
    <xf numFmtId="165" fontId="5" fillId="0" borderId="53" xfId="0" applyFont="true" applyBorder="true" applyAlignment="true" applyProtection="false">
      <alignment horizontal="general" vertical="center" textRotation="0" wrapText="fals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54" xfId="0" applyFont="true" applyBorder="true" applyAlignment="true" applyProtection="false">
      <alignment horizontal="general" vertical="center" textRotation="0" wrapText="false" indent="0" shrinkToFit="false"/>
      <protection locked="true" hidden="false"/>
    </xf>
    <xf numFmtId="165" fontId="5" fillId="0" borderId="60" xfId="0" applyFont="true" applyBorder="true" applyAlignment="true" applyProtection="false">
      <alignment horizontal="general" vertical="center" textRotation="0" wrapText="false" indent="0" shrinkToFit="false"/>
      <protection locked="true" hidden="false"/>
    </xf>
    <xf numFmtId="165" fontId="4" fillId="0" borderId="61"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28" xfId="0" applyFont="true" applyBorder="true" applyAlignment="true" applyProtection="false">
      <alignment horizontal="center" vertical="center" textRotation="0" wrapText="false" indent="0" shrinkToFit="false"/>
      <protection locked="true" hidden="false"/>
    </xf>
    <xf numFmtId="165" fontId="5" fillId="0" borderId="8" xfId="0" applyFont="true" applyBorder="true" applyAlignment="true" applyProtection="false">
      <alignment horizontal="center" vertical="center" textRotation="0" wrapText="false" indent="0" shrinkToFit="false"/>
      <protection locked="true" hidden="false"/>
    </xf>
    <xf numFmtId="165" fontId="5" fillId="0" borderId="24" xfId="0" applyFont="true" applyBorder="true" applyAlignment="true" applyProtection="false">
      <alignment horizontal="center" vertical="center" textRotation="0" wrapText="false" indent="0" shrinkToFit="false"/>
      <protection locked="true" hidden="false"/>
    </xf>
    <xf numFmtId="165" fontId="11" fillId="0" borderId="62"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false" indent="0" shrinkToFit="true"/>
      <protection locked="false" hidden="false"/>
    </xf>
    <xf numFmtId="165" fontId="5" fillId="2" borderId="16" xfId="0" applyFont="true" applyBorder="true" applyAlignment="true" applyProtection="true">
      <alignment horizontal="left" vertical="center" textRotation="0" wrapText="false" indent="0" shrinkToFit="true"/>
      <protection locked="false" hidden="false"/>
    </xf>
    <xf numFmtId="165" fontId="13" fillId="0" borderId="63" xfId="0" applyFont="true" applyBorder="true" applyAlignment="true" applyProtection="false">
      <alignment horizontal="general" vertical="center" textRotation="0" wrapText="false" indent="0" shrinkToFit="false"/>
      <protection locked="true" hidden="false"/>
    </xf>
    <xf numFmtId="165" fontId="15" fillId="0" borderId="64" xfId="0" applyFont="true" applyBorder="true" applyAlignment="true" applyProtection="false">
      <alignment horizontal="general" vertical="center" textRotation="0" wrapText="false" indent="0" shrinkToFit="false"/>
      <protection locked="true" hidden="false"/>
    </xf>
    <xf numFmtId="165" fontId="21" fillId="0" borderId="64" xfId="0" applyFont="true" applyBorder="true" applyAlignment="true" applyProtection="false">
      <alignment horizontal="general" vertical="center" textRotation="0" wrapText="false" indent="0" shrinkToFit="false"/>
      <protection locked="true" hidden="false"/>
    </xf>
    <xf numFmtId="165" fontId="21" fillId="0" borderId="65" xfId="0" applyFont="true" applyBorder="true" applyAlignment="true" applyProtection="false">
      <alignment horizontal="general" vertical="center" textRotation="0" wrapText="false" indent="0" shrinkToFit="false"/>
      <protection locked="true" hidden="false"/>
    </xf>
    <xf numFmtId="166" fontId="5" fillId="2" borderId="66" xfId="0" applyFont="true" applyBorder="true" applyAlignment="true" applyProtection="true">
      <alignment horizontal="center" vertical="center" textRotation="0" wrapText="false" indent="0" shrinkToFit="true"/>
      <protection locked="false" hidden="false"/>
    </xf>
    <xf numFmtId="166" fontId="5" fillId="2" borderId="32" xfId="0" applyFont="true" applyBorder="true" applyAlignment="true" applyProtection="true">
      <alignment horizontal="center" vertical="center" textRotation="0" wrapText="false" indent="0" shrinkToFit="true"/>
      <protection locked="false" hidden="false"/>
    </xf>
    <xf numFmtId="166" fontId="5" fillId="2" borderId="67" xfId="0" applyFont="true" applyBorder="true" applyAlignment="true" applyProtection="true">
      <alignment horizontal="center" vertical="center" textRotation="0" wrapText="false" indent="0" shrinkToFit="true"/>
      <protection locked="false" hidden="false"/>
    </xf>
    <xf numFmtId="166" fontId="5" fillId="2" borderId="68" xfId="0" applyFont="true" applyBorder="true" applyAlignment="true" applyProtection="false">
      <alignment horizontal="center" vertical="center" textRotation="0" wrapText="true" indent="0" shrinkToFit="false"/>
      <protection locked="true" hidden="false"/>
    </xf>
    <xf numFmtId="166" fontId="5" fillId="2" borderId="69" xfId="0" applyFont="true" applyBorder="true" applyAlignment="true" applyProtection="false">
      <alignment horizontal="center" vertical="center" textRotation="0" wrapText="true" indent="0" shrinkToFit="false"/>
      <protection locked="true" hidden="false"/>
    </xf>
    <xf numFmtId="165" fontId="5" fillId="0" borderId="70" xfId="0" applyFont="true" applyBorder="true" applyAlignment="true" applyProtection="false">
      <alignment horizontal="center" vertical="center" textRotation="0" wrapText="false" indent="0" shrinkToFit="false"/>
      <protection locked="true" hidden="false"/>
    </xf>
    <xf numFmtId="165" fontId="13" fillId="0" borderId="71" xfId="0" applyFont="true" applyBorder="true" applyAlignment="true" applyProtection="false">
      <alignment horizontal="general" vertical="center" textRotation="0" wrapText="false" indent="0" shrinkToFit="false"/>
      <protection locked="true" hidden="false"/>
    </xf>
    <xf numFmtId="165" fontId="15" fillId="0" borderId="72" xfId="0" applyFont="true" applyBorder="true" applyAlignment="true" applyProtection="false">
      <alignment horizontal="general" vertical="center" textRotation="0" wrapText="false" indent="0" shrinkToFit="false"/>
      <protection locked="true" hidden="false"/>
    </xf>
    <xf numFmtId="165" fontId="21" fillId="0" borderId="72" xfId="0" applyFont="true" applyBorder="true" applyAlignment="true" applyProtection="false">
      <alignment horizontal="general" vertical="center" textRotation="0" wrapText="false" indent="0" shrinkToFit="false"/>
      <protection locked="true" hidden="false"/>
    </xf>
    <xf numFmtId="165" fontId="21" fillId="0" borderId="73" xfId="0" applyFont="true" applyBorder="true" applyAlignment="true" applyProtection="false">
      <alignment horizontal="general" vertical="center" textRotation="0" wrapText="false" indent="0" shrinkToFit="false"/>
      <protection locked="true" hidden="false"/>
    </xf>
    <xf numFmtId="166" fontId="5" fillId="2" borderId="74" xfId="0" applyFont="true" applyBorder="true" applyAlignment="true" applyProtection="false">
      <alignment horizontal="center" vertical="center" textRotation="0" wrapText="true" indent="0" shrinkToFit="false"/>
      <protection locked="true" hidden="false"/>
    </xf>
    <xf numFmtId="166" fontId="5" fillId="2" borderId="39" xfId="0" applyFont="true" applyBorder="true" applyAlignment="true" applyProtection="false">
      <alignment horizontal="center" vertical="center" textRotation="0" wrapText="true" indent="0" shrinkToFit="false"/>
      <protection locked="true" hidden="false"/>
    </xf>
    <xf numFmtId="165" fontId="5" fillId="0" borderId="75" xfId="0" applyFont="true" applyBorder="true" applyAlignment="true" applyProtection="false">
      <alignment horizontal="center" vertical="center" textRotation="0" wrapText="false" indent="0" shrinkToFit="false"/>
      <protection locked="true" hidden="false"/>
    </xf>
    <xf numFmtId="165" fontId="13" fillId="0" borderId="76" xfId="0" applyFont="true" applyBorder="true" applyAlignment="true" applyProtection="false">
      <alignment horizontal="general" vertical="center" textRotation="0" wrapText="false" indent="0" shrinkToFit="false"/>
      <protection locked="true" hidden="false"/>
    </xf>
    <xf numFmtId="165" fontId="15" fillId="0" borderId="77" xfId="0" applyFont="true" applyBorder="true" applyAlignment="true" applyProtection="false">
      <alignment horizontal="general" vertical="center" textRotation="0" wrapText="false" indent="0" shrinkToFit="false"/>
      <protection locked="true" hidden="false"/>
    </xf>
    <xf numFmtId="165" fontId="21" fillId="0" borderId="78" xfId="0" applyFont="true" applyBorder="true" applyAlignment="true" applyProtection="false">
      <alignment horizontal="general" vertical="center" textRotation="0" wrapText="false" indent="0" shrinkToFit="false"/>
      <protection locked="true" hidden="false"/>
    </xf>
    <xf numFmtId="165" fontId="21" fillId="0" borderId="79" xfId="0" applyFont="true" applyBorder="true" applyAlignment="true" applyProtection="false">
      <alignment horizontal="center" vertical="center" textRotation="0" wrapText="false" indent="0" shrinkToFit="false"/>
      <protection locked="true" hidden="false"/>
    </xf>
    <xf numFmtId="166" fontId="5" fillId="2" borderId="80" xfId="0" applyFont="true" applyBorder="true" applyAlignment="true" applyProtection="false">
      <alignment horizontal="center" vertical="center" textRotation="0" wrapText="true" indent="0" shrinkToFit="false"/>
      <protection locked="true" hidden="false"/>
    </xf>
    <xf numFmtId="166" fontId="5" fillId="2" borderId="43" xfId="0" applyFont="true" applyBorder="true" applyAlignment="true" applyProtection="false">
      <alignment horizontal="center" vertical="center" textRotation="0" wrapText="true" indent="0" shrinkToFit="false"/>
      <protection locked="true" hidden="false"/>
    </xf>
    <xf numFmtId="165" fontId="5" fillId="0" borderId="81"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left" vertical="center" textRotation="0" wrapText="false" indent="0" shrinkToFit="true"/>
      <protection locked="false" hidden="false"/>
    </xf>
    <xf numFmtId="165" fontId="13" fillId="0" borderId="82" xfId="0" applyFont="true" applyBorder="true" applyAlignment="true" applyProtection="false">
      <alignment horizontal="general" vertical="center" textRotation="0" wrapText="false" indent="0" shrinkToFit="false"/>
      <protection locked="true" hidden="false"/>
    </xf>
    <xf numFmtId="165" fontId="15" fillId="0" borderId="83" xfId="0" applyFont="true" applyBorder="true" applyAlignment="true" applyProtection="false">
      <alignment horizontal="general" vertical="center" textRotation="0" wrapText="false" indent="0" shrinkToFit="false"/>
      <protection locked="true" hidden="false"/>
    </xf>
    <xf numFmtId="165" fontId="21" fillId="0" borderId="83" xfId="0" applyFont="true" applyBorder="true" applyAlignment="true" applyProtection="false">
      <alignment horizontal="general" vertical="center" textRotation="0" wrapText="false" indent="0" shrinkToFit="false"/>
      <protection locked="true" hidden="false"/>
    </xf>
    <xf numFmtId="165" fontId="21" fillId="0" borderId="84" xfId="0" applyFont="true" applyBorder="true" applyAlignment="true" applyProtection="false">
      <alignment horizontal="general" vertical="center" textRotation="0" wrapText="false" indent="0" shrinkToFit="false"/>
      <protection locked="true" hidden="false"/>
    </xf>
    <xf numFmtId="166" fontId="5" fillId="2" borderId="34" xfId="0" applyFont="true" applyBorder="true" applyAlignment="true" applyProtection="true">
      <alignment horizontal="center" vertical="center" textRotation="0" wrapText="false" indent="0" shrinkToFit="true"/>
      <protection locked="false" hidden="false"/>
    </xf>
    <xf numFmtId="166" fontId="5" fillId="2" borderId="35" xfId="0" applyFont="true" applyBorder="true" applyAlignment="true" applyProtection="true">
      <alignment horizontal="center" vertical="center" textRotation="0" wrapText="false" indent="0" shrinkToFit="true"/>
      <protection locked="false" hidden="false"/>
    </xf>
    <xf numFmtId="166" fontId="5" fillId="2" borderId="36" xfId="0" applyFont="true" applyBorder="true" applyAlignment="true" applyProtection="true">
      <alignment horizontal="center" vertical="center" textRotation="0" wrapText="false" indent="0" shrinkToFit="true"/>
      <protection locked="false" hidden="false"/>
    </xf>
    <xf numFmtId="166" fontId="5" fillId="2" borderId="85" xfId="0" applyFont="true" applyBorder="true" applyAlignment="true" applyProtection="false">
      <alignment horizontal="center" vertical="center" textRotation="0" wrapText="true" indent="0" shrinkToFit="false"/>
      <protection locked="true" hidden="false"/>
    </xf>
    <xf numFmtId="166" fontId="5" fillId="2" borderId="86" xfId="0" applyFont="true" applyBorder="true" applyAlignment="true" applyProtection="false">
      <alignment horizontal="center" vertical="center" textRotation="0" wrapText="true" indent="0" shrinkToFit="false"/>
      <protection locked="true" hidden="false"/>
    </xf>
    <xf numFmtId="165" fontId="5" fillId="2" borderId="87" xfId="0" applyFont="true" applyBorder="true" applyAlignment="true" applyProtection="true">
      <alignment horizontal="center" vertical="center" textRotation="0" wrapText="true" indent="0" shrinkToFit="false"/>
      <protection locked="fals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21" fillId="0" borderId="0" xfId="0" applyFont="true" applyBorder="true" applyAlignment="true" applyProtection="false">
      <alignment horizontal="general" vertical="center" textRotation="0" wrapText="false" indent="0" shrinkToFit="false"/>
      <protection locked="true" hidden="false"/>
    </xf>
    <xf numFmtId="165" fontId="21" fillId="0" borderId="88" xfId="0" applyFont="true" applyBorder="true" applyAlignment="true" applyProtection="false">
      <alignment horizontal="center" vertical="center" textRotation="0" wrapText="false" indent="0" shrinkToFit="false"/>
      <protection locked="true" hidden="false"/>
    </xf>
    <xf numFmtId="165" fontId="15" fillId="0" borderId="78" xfId="0" applyFont="true" applyBorder="true" applyAlignment="true" applyProtection="false">
      <alignment horizontal="general" vertical="center" textRotation="0" wrapText="false" indent="0" shrinkToFit="false"/>
      <protection locked="true" hidden="false"/>
    </xf>
    <xf numFmtId="165" fontId="21" fillId="0" borderId="77" xfId="0" applyFont="true" applyBorder="true" applyAlignment="true" applyProtection="false">
      <alignment horizontal="general" vertical="center" textRotation="0" wrapText="false" indent="0" shrinkToFit="false"/>
      <protection locked="true" hidden="false"/>
    </xf>
    <xf numFmtId="165" fontId="21" fillId="0" borderId="89" xfId="0" applyFont="true" applyBorder="true" applyAlignment="true" applyProtection="false">
      <alignment horizontal="center" vertical="center" textRotation="0" wrapText="false" indent="0" shrinkToFit="false"/>
      <protection locked="true" hidden="false"/>
    </xf>
    <xf numFmtId="165" fontId="21" fillId="0" borderId="88" xfId="0" applyFont="true" applyBorder="true" applyAlignment="true" applyProtection="false">
      <alignment horizontal="general" vertical="center" textRotation="0" wrapText="false" indent="0" shrinkToFit="false"/>
      <protection locked="true" hidden="false"/>
    </xf>
    <xf numFmtId="165" fontId="13" fillId="0" borderId="90" xfId="0" applyFont="true" applyBorder="true" applyAlignment="true" applyProtection="false">
      <alignment horizontal="general" vertical="center" textRotation="0" wrapText="false" indent="0" shrinkToFit="false"/>
      <protection locked="true" hidden="false"/>
    </xf>
    <xf numFmtId="165" fontId="15" fillId="0" borderId="91" xfId="0" applyFont="true" applyBorder="true" applyAlignment="true" applyProtection="false">
      <alignment horizontal="general" vertical="center" textRotation="0" wrapText="false" indent="0" shrinkToFit="false"/>
      <protection locked="true" hidden="false"/>
    </xf>
    <xf numFmtId="165" fontId="21" fillId="0" borderId="91" xfId="0" applyFont="true" applyBorder="true" applyAlignment="true" applyProtection="false">
      <alignment horizontal="general" vertical="center" textRotation="0" wrapText="false" indent="0" shrinkToFit="false"/>
      <protection locked="true" hidden="false"/>
    </xf>
    <xf numFmtId="165" fontId="21" fillId="0" borderId="92" xfId="0" applyFont="true" applyBorder="true" applyAlignment="true" applyProtection="false">
      <alignment horizontal="center" vertical="center" textRotation="0" wrapText="false" indent="0" shrinkToFit="false"/>
      <protection locked="tru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5" fillId="2" borderId="93" xfId="0" applyFont="true" applyBorder="true" applyAlignment="true" applyProtection="true">
      <alignment horizontal="center" vertical="center" textRotation="0" wrapText="true" indent="0" shrinkToFit="false"/>
      <protection locked="false" hidden="false"/>
    </xf>
    <xf numFmtId="165" fontId="5" fillId="2" borderId="12" xfId="0" applyFont="true" applyBorder="true" applyAlignment="true" applyProtection="true">
      <alignment horizontal="left" vertical="center" textRotation="0" wrapText="false" indent="0" shrinkToFit="true"/>
      <protection locked="false" hidden="false"/>
    </xf>
    <xf numFmtId="165" fontId="13" fillId="0" borderId="94" xfId="0" applyFont="true" applyBorder="true" applyAlignment="true" applyProtection="false">
      <alignment horizontal="general" vertical="center" textRotation="0" wrapText="false" indent="0" shrinkToFit="false"/>
      <protection locked="true" hidden="false"/>
    </xf>
    <xf numFmtId="165" fontId="15" fillId="0" borderId="95" xfId="0" applyFont="true" applyBorder="true" applyAlignment="true" applyProtection="false">
      <alignment horizontal="general" vertical="center" textRotation="0" wrapText="false" indent="0" shrinkToFit="false"/>
      <protection locked="true" hidden="false"/>
    </xf>
    <xf numFmtId="165" fontId="21" fillId="0" borderId="95" xfId="0" applyFont="true" applyBorder="true" applyAlignment="true" applyProtection="false">
      <alignment horizontal="general" vertical="center" textRotation="0" wrapText="false" indent="0" shrinkToFit="false"/>
      <protection locked="true" hidden="false"/>
    </xf>
    <xf numFmtId="165" fontId="21" fillId="0" borderId="96" xfId="0" applyFont="true" applyBorder="true" applyAlignment="true" applyProtection="false">
      <alignment horizontal="general" vertical="center" textRotation="0" wrapText="false" indent="0" shrinkToFit="false"/>
      <protection locked="true" hidden="false"/>
    </xf>
    <xf numFmtId="165" fontId="5" fillId="2" borderId="81" xfId="0" applyFont="true" applyBorder="true" applyAlignment="true" applyProtection="true">
      <alignment horizontal="left" vertical="center" textRotation="0" wrapText="true" indent="0" shrinkToFit="false"/>
      <protection locked="false" hidden="false"/>
    </xf>
    <xf numFmtId="165" fontId="13" fillId="0" borderId="97" xfId="0" applyFont="true" applyBorder="true" applyAlignment="true" applyProtection="false">
      <alignment horizontal="general" vertical="center" textRotation="0" wrapText="false" indent="0" shrinkToFit="false"/>
      <protection locked="true" hidden="false"/>
    </xf>
    <xf numFmtId="165" fontId="15" fillId="0" borderId="98" xfId="0" applyFont="true" applyBorder="true" applyAlignment="true" applyProtection="false">
      <alignment horizontal="general" vertical="center" textRotation="0" wrapText="false" indent="0" shrinkToFit="false"/>
      <protection locked="true" hidden="false"/>
    </xf>
    <xf numFmtId="165" fontId="21" fillId="0" borderId="98" xfId="0" applyFont="true" applyBorder="true" applyAlignment="true" applyProtection="false">
      <alignment horizontal="general" vertical="center" textRotation="0" wrapText="false" indent="0" shrinkToFit="false"/>
      <protection locked="true" hidden="false"/>
    </xf>
    <xf numFmtId="165" fontId="21" fillId="0" borderId="99" xfId="0" applyFont="true" applyBorder="true" applyAlignment="true" applyProtection="false">
      <alignment horizontal="center" vertical="center" textRotation="0" wrapText="false" indent="0" shrinkToFit="false"/>
      <protection locked="true" hidden="false"/>
    </xf>
    <xf numFmtId="165" fontId="11" fillId="0" borderId="33" xfId="0" applyFont="true" applyBorder="true" applyAlignment="true" applyProtection="false">
      <alignment horizontal="center" vertical="center" textRotation="0" wrapText="false" indent="0" shrinkToFit="false"/>
      <protection locked="true" hidden="false"/>
    </xf>
    <xf numFmtId="166" fontId="11" fillId="2" borderId="100" xfId="0" applyFont="true" applyBorder="true" applyAlignment="true" applyProtection="true">
      <alignment horizontal="center" vertical="center" textRotation="0" wrapText="false" indent="0" shrinkToFit="true"/>
      <protection locked="false" hidden="false"/>
    </xf>
    <xf numFmtId="166" fontId="11" fillId="2" borderId="101" xfId="0" applyFont="true" applyBorder="true" applyAlignment="true" applyProtection="true">
      <alignment horizontal="center" vertical="center" textRotation="0" wrapText="false" indent="0" shrinkToFit="true"/>
      <protection locked="false" hidden="false"/>
    </xf>
    <xf numFmtId="166" fontId="11" fillId="2" borderId="102" xfId="0" applyFont="true" applyBorder="true" applyAlignment="true" applyProtection="true">
      <alignment horizontal="center" vertical="center" textRotation="0" wrapText="false" indent="0" shrinkToFit="true"/>
      <protection locked="false" hidden="false"/>
    </xf>
    <xf numFmtId="166" fontId="11" fillId="2" borderId="103" xfId="0" applyFont="true" applyBorder="true" applyAlignment="true" applyProtection="true">
      <alignment horizontal="center" vertical="center" textRotation="0" wrapText="false" indent="0" shrinkToFit="true"/>
      <protection locked="false" hidden="false"/>
    </xf>
    <xf numFmtId="166" fontId="11" fillId="2" borderId="104" xfId="0" applyFont="true" applyBorder="true" applyAlignment="true" applyProtection="true">
      <alignment horizontal="center" vertical="center" textRotation="0" wrapText="false" indent="0" shrinkToFit="true"/>
      <protection locked="false" hidden="false"/>
    </xf>
    <xf numFmtId="166" fontId="11" fillId="0" borderId="105" xfId="0" applyFont="true" applyBorder="true" applyAlignment="true" applyProtection="false">
      <alignment horizontal="center" vertical="center" textRotation="0" wrapText="false" indent="0" shrinkToFit="true"/>
      <protection locked="true" hidden="false"/>
    </xf>
    <xf numFmtId="165" fontId="4" fillId="0" borderId="56" xfId="0" applyFont="true" applyBorder="true" applyAlignment="true" applyProtection="false">
      <alignment horizontal="center" vertical="center" textRotation="0" wrapText="true" indent="0" shrinkToFit="false"/>
      <protection locked="true" hidden="false"/>
    </xf>
    <xf numFmtId="165" fontId="11" fillId="0" borderId="43" xfId="0" applyFont="true" applyBorder="true" applyAlignment="true" applyProtection="false">
      <alignment horizontal="center" vertical="center" textRotation="0" wrapText="false" indent="0" shrinkToFit="false"/>
      <protection locked="true" hidden="false"/>
    </xf>
    <xf numFmtId="166" fontId="11" fillId="2" borderId="106" xfId="0" applyFont="true" applyBorder="true" applyAlignment="true" applyProtection="true">
      <alignment horizontal="center" vertical="center" textRotation="0" wrapText="false" indent="0" shrinkToFit="true"/>
      <protection locked="false" hidden="false"/>
    </xf>
    <xf numFmtId="166" fontId="11" fillId="2" borderId="45" xfId="0" applyFont="true" applyBorder="true" applyAlignment="true" applyProtection="true">
      <alignment horizontal="center" vertical="center" textRotation="0" wrapText="false" indent="0" shrinkToFit="true"/>
      <protection locked="false" hidden="false"/>
    </xf>
    <xf numFmtId="166" fontId="11" fillId="2" borderId="46" xfId="0" applyFont="true" applyBorder="true" applyAlignment="true" applyProtection="true">
      <alignment horizontal="center" vertical="center" textRotation="0" wrapText="false" indent="0" shrinkToFit="true"/>
      <protection locked="false" hidden="false"/>
    </xf>
    <xf numFmtId="166" fontId="11" fillId="2" borderId="44" xfId="0" applyFont="true" applyBorder="true" applyAlignment="true" applyProtection="true">
      <alignment horizontal="center" vertical="center" textRotation="0" wrapText="false" indent="0" shrinkToFit="true"/>
      <protection locked="false" hidden="false"/>
    </xf>
    <xf numFmtId="166" fontId="11" fillId="2" borderId="107" xfId="0" applyFont="true" applyBorder="true" applyAlignment="true" applyProtection="true">
      <alignment horizontal="center" vertical="center" textRotation="0" wrapText="false" indent="0" shrinkToFit="true"/>
      <protection locked="false" hidden="false"/>
    </xf>
    <xf numFmtId="166" fontId="11" fillId="2" borderId="10" xfId="0" applyFont="true" applyBorder="true" applyAlignment="true" applyProtection="true">
      <alignment horizontal="center" vertical="center" textRotation="0" wrapText="false" indent="0" shrinkToFit="true"/>
      <protection locked="false" hidden="false"/>
    </xf>
    <xf numFmtId="166" fontId="11" fillId="2" borderId="9" xfId="0" applyFont="true" applyBorder="true" applyAlignment="true" applyProtection="true">
      <alignment horizontal="center" vertical="center" textRotation="0" wrapText="false" indent="0" shrinkToFit="true"/>
      <protection locked="false" hidden="false"/>
    </xf>
    <xf numFmtId="165" fontId="11" fillId="0" borderId="108" xfId="0" applyFont="true" applyBorder="true" applyAlignment="true" applyProtection="false">
      <alignment horizontal="center" vertical="center" textRotation="0" wrapText="false" indent="0" shrinkToFit="false"/>
      <protection locked="true" hidden="false"/>
    </xf>
    <xf numFmtId="166" fontId="11" fillId="2" borderId="109" xfId="0" applyFont="true" applyBorder="true" applyAlignment="true" applyProtection="true">
      <alignment horizontal="center" vertical="center" textRotation="0" wrapText="false" indent="0" shrinkToFit="true"/>
      <protection locked="false" hidden="false"/>
    </xf>
    <xf numFmtId="166" fontId="11" fillId="2" borderId="110" xfId="0" applyFont="true" applyBorder="true" applyAlignment="true" applyProtection="true">
      <alignment horizontal="center" vertical="center" textRotation="0" wrapText="false" indent="0" shrinkToFit="true"/>
      <protection locked="false" hidden="false"/>
    </xf>
    <xf numFmtId="166" fontId="11" fillId="2" borderId="111" xfId="0" applyFont="true" applyBorder="true" applyAlignment="true" applyProtection="true">
      <alignment horizontal="center" vertical="center" textRotation="0" wrapText="false" indent="0" shrinkToFit="true"/>
      <protection locked="false" hidden="false"/>
    </xf>
    <xf numFmtId="165" fontId="15" fillId="0" borderId="0" xfId="0" applyFont="true" applyBorder="false" applyAlignment="false" applyProtection="false">
      <alignment horizontal="general" vertical="center" textRotation="0" wrapText="false" indent="0" shrinkToFit="false"/>
      <protection locked="true" hidden="false"/>
    </xf>
    <xf numFmtId="165" fontId="21" fillId="0" borderId="0" xfId="0" applyFont="true" applyBorder="false" applyAlignment="false" applyProtection="false">
      <alignment horizontal="general" vertical="center" textRotation="0" wrapText="false" indent="0" shrinkToFit="false"/>
      <protection locked="true" hidden="false"/>
    </xf>
    <xf numFmtId="165" fontId="15" fillId="0" borderId="0" xfId="0" applyFont="true" applyBorder="true" applyAlignment="false" applyProtection="false">
      <alignment horizontal="general" vertical="center" textRotation="0" wrapText="false" indent="0" shrinkToFit="false"/>
      <protection locked="true" hidden="false"/>
    </xf>
    <xf numFmtId="165" fontId="1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28" fillId="2" borderId="0" xfId="0" applyFont="true" applyBorder="false" applyAlignment="false" applyProtection="false">
      <alignment horizontal="general" vertical="center" textRotation="0" wrapText="false" indent="0" shrinkToFit="false"/>
      <protection locked="true" hidden="false"/>
    </xf>
    <xf numFmtId="165" fontId="26" fillId="2" borderId="0" xfId="0" applyFont="true" applyBorder="false" applyAlignment="false" applyProtection="false">
      <alignment horizontal="general" vertical="center" textRotation="0" wrapText="false" indent="0" shrinkToFit="false"/>
      <protection locked="true" hidden="false"/>
    </xf>
    <xf numFmtId="165" fontId="28" fillId="2" borderId="0" xfId="0" applyFont="true" applyBorder="false" applyAlignment="true" applyProtection="false">
      <alignment horizontal="left" vertical="center" textRotation="0" wrapText="false" indent="0" shrinkToFit="false"/>
      <protection locked="true" hidden="false"/>
    </xf>
    <xf numFmtId="165" fontId="29" fillId="2" borderId="0" xfId="0" applyFont="true" applyBorder="false" applyAlignment="true" applyProtection="false">
      <alignment horizontal="left" vertical="center" textRotation="0" wrapText="false" indent="0" shrinkToFit="false"/>
      <protection locked="true" hidden="false"/>
    </xf>
    <xf numFmtId="165" fontId="32" fillId="2" borderId="112" xfId="0" applyFont="true" applyBorder="true" applyAlignment="true" applyProtection="true">
      <alignment horizontal="center" vertical="center" textRotation="0" wrapText="false" indent="0" shrinkToFit="true"/>
      <protection locked="true" hidden="false"/>
    </xf>
    <xf numFmtId="165" fontId="32" fillId="2" borderId="87" xfId="0" applyFont="true" applyBorder="true" applyAlignment="true" applyProtection="true">
      <alignment horizontal="center" vertical="center" textRotation="0" wrapText="false" indent="0" shrinkToFit="false"/>
      <protection locked="true" hidden="false"/>
    </xf>
    <xf numFmtId="165" fontId="26" fillId="2" borderId="0" xfId="0" applyFont="true" applyBorder="false" applyAlignment="true" applyProtection="true">
      <alignment horizontal="center" vertical="center" textRotation="0" wrapText="false" indent="0" shrinkToFit="false"/>
      <protection locked="false" hidden="false"/>
    </xf>
    <xf numFmtId="165" fontId="26" fillId="3" borderId="0" xfId="0" applyFont="true" applyBorder="true" applyAlignment="true" applyProtection="true">
      <alignment horizontal="center" vertical="center" textRotation="0" wrapText="false" indent="0" shrinkToFit="false"/>
      <protection locked="false" hidden="false"/>
    </xf>
    <xf numFmtId="165" fontId="19" fillId="2" borderId="0" xfId="0" applyFont="true" applyBorder="false" applyAlignment="true" applyProtection="true">
      <alignment horizontal="center" vertical="center" textRotation="0" wrapText="false" indent="0" shrinkToFit="false"/>
      <protection locked="false" hidden="false"/>
    </xf>
    <xf numFmtId="165" fontId="19" fillId="2" borderId="0" xfId="0" applyFont="true" applyBorder="false" applyAlignment="true" applyProtection="true">
      <alignment horizontal="right" vertical="center" textRotation="0" wrapText="false" indent="0" shrinkToFit="false"/>
      <protection locked="false" hidden="false"/>
    </xf>
    <xf numFmtId="165" fontId="19" fillId="2" borderId="0" xfId="0" applyFont="true" applyBorder="false" applyAlignment="false" applyProtection="true">
      <alignment horizontal="general" vertical="center" textRotation="0" wrapText="false" indent="0" shrinkToFit="false"/>
      <protection locked="false" hidden="false"/>
    </xf>
    <xf numFmtId="165" fontId="19" fillId="2" borderId="0" xfId="0" applyFont="true" applyBorder="false" applyAlignment="true" applyProtection="true">
      <alignment horizontal="right" vertical="center" textRotation="0" wrapText="false" indent="0" shrinkToFit="false"/>
      <protection locked="true" hidden="false"/>
    </xf>
    <xf numFmtId="168" fontId="26" fillId="2" borderId="1" xfId="0" applyFont="true" applyBorder="true" applyAlignment="true" applyProtection="true">
      <alignment horizontal="center" vertical="center" textRotation="0" wrapText="false" indent="0" shrinkToFit="false"/>
      <protection locked="false" hidden="false"/>
    </xf>
    <xf numFmtId="165" fontId="26" fillId="2" borderId="1" xfId="0" applyFont="true" applyBorder="true" applyAlignment="true" applyProtection="true">
      <alignment horizontal="center" vertical="center" textRotation="0" wrapText="false" indent="0" shrinkToFit="false"/>
      <protection locked="false" hidden="false"/>
    </xf>
    <xf numFmtId="165" fontId="26" fillId="3" borderId="1" xfId="0" applyFont="true" applyBorder="true" applyAlignment="true" applyProtection="true">
      <alignment horizontal="center" vertical="center" textRotation="0" wrapText="false" indent="0" shrinkToFit="false"/>
      <protection locked="false" hidden="false"/>
    </xf>
    <xf numFmtId="165" fontId="33" fillId="3" borderId="112" xfId="0" applyFont="true" applyBorder="true" applyAlignment="true" applyProtection="true">
      <alignment horizontal="center" vertical="center" textRotation="0" wrapText="false" indent="0" shrinkToFit="false"/>
      <protection locked="false" hidden="false"/>
    </xf>
    <xf numFmtId="165" fontId="33" fillId="3" borderId="113" xfId="0" applyFont="true" applyBorder="true" applyAlignment="true" applyProtection="true">
      <alignment horizontal="center" vertical="center" textRotation="0" wrapText="false" indent="0" shrinkToFit="false"/>
      <protection locked="false" hidden="false"/>
    </xf>
    <xf numFmtId="165" fontId="33" fillId="3" borderId="87" xfId="0" applyFont="true" applyBorder="true" applyAlignment="true" applyProtection="true">
      <alignment horizontal="center" vertical="center" textRotation="0" wrapText="false" indent="0" shrinkToFit="false"/>
      <protection locked="false" hidden="false"/>
    </xf>
    <xf numFmtId="165" fontId="21" fillId="0" borderId="2" xfId="0" applyFont="true" applyBorder="true" applyAlignment="true" applyProtection="false">
      <alignment horizontal="center" vertical="center" textRotation="0" wrapText="true" indent="0" shrinkToFit="false"/>
      <protection locked="true" hidden="false"/>
    </xf>
    <xf numFmtId="165" fontId="11" fillId="0" borderId="4" xfId="0" applyFont="true" applyBorder="true" applyAlignment="true" applyProtection="false">
      <alignment horizontal="center" vertical="center" textRotation="0" wrapText="true" indent="0" shrinkToFit="false"/>
      <protection locked="true" hidden="false"/>
    </xf>
    <xf numFmtId="165" fontId="5" fillId="0" borderId="64" xfId="0" applyFont="true" applyBorder="true" applyAlignment="true" applyProtection="false">
      <alignment horizontal="general" vertical="center" textRotation="0" wrapText="true" indent="0" shrinkToFit="false"/>
      <protection locked="true" hidden="false"/>
    </xf>
    <xf numFmtId="165" fontId="5" fillId="0" borderId="65" xfId="0" applyFont="true" applyBorder="true" applyAlignment="true" applyProtection="false">
      <alignment horizontal="general" vertical="center" textRotation="0" wrapText="true" indent="0" shrinkToFit="false"/>
      <protection locked="true" hidden="false"/>
    </xf>
    <xf numFmtId="165" fontId="5" fillId="0" borderId="64"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88" xfId="0" applyFont="true" applyBorder="true" applyAlignment="true" applyProtection="false">
      <alignment horizontal="general" vertical="center" textRotation="0" wrapText="true" indent="0" shrinkToFit="false"/>
      <protection locked="true" hidden="false"/>
    </xf>
    <xf numFmtId="165" fontId="5" fillId="0" borderId="98" xfId="0" applyFont="true" applyBorder="true" applyAlignment="true" applyProtection="false">
      <alignment horizontal="general" vertical="center" textRotation="0" wrapText="true" indent="0" shrinkToFit="false"/>
      <protection locked="true" hidden="false"/>
    </xf>
    <xf numFmtId="165" fontId="5" fillId="0" borderId="99" xfId="0" applyFont="true" applyBorder="true" applyAlignment="true" applyProtection="false">
      <alignment horizontal="general"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67"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16" fillId="2" borderId="63" xfId="0" applyFont="true" applyBorder="true" applyAlignment="true" applyProtection="false">
      <alignment horizontal="general" vertical="center" textRotation="0" wrapText="false" indent="0" shrinkToFit="false"/>
      <protection locked="true" hidden="false"/>
    </xf>
    <xf numFmtId="165" fontId="4" fillId="2" borderId="64" xfId="0" applyFont="true" applyBorder="true" applyAlignment="true" applyProtection="false">
      <alignment horizontal="general" vertical="center" textRotation="0" wrapText="false" indent="0" shrinkToFit="false"/>
      <protection locked="true" hidden="false"/>
    </xf>
    <xf numFmtId="165" fontId="4" fillId="2" borderId="65" xfId="0" applyFont="true" applyBorder="true" applyAlignment="true" applyProtection="false">
      <alignment horizontal="general" vertical="center" textRotation="0" wrapText="false" indent="0" shrinkToFit="false"/>
      <protection locked="true" hidden="false"/>
    </xf>
    <xf numFmtId="165" fontId="5" fillId="2" borderId="103" xfId="0" applyFont="true" applyBorder="true" applyAlignment="true" applyProtection="true">
      <alignment horizontal="center" vertical="center" textRotation="0" wrapText="false" indent="0" shrinkToFit="true"/>
      <protection locked="false" hidden="false"/>
    </xf>
    <xf numFmtId="165" fontId="5" fillId="2" borderId="101" xfId="0" applyFont="true" applyBorder="true" applyAlignment="true" applyProtection="true">
      <alignment horizontal="center" vertical="center" textRotation="0" wrapText="false" indent="0" shrinkToFit="true"/>
      <protection locked="false" hidden="false"/>
    </xf>
    <xf numFmtId="165" fontId="5" fillId="2" borderId="102" xfId="0" applyFont="true" applyBorder="true" applyAlignment="true" applyProtection="true">
      <alignment horizontal="center" vertical="center" textRotation="0" wrapText="false" indent="0" shrinkToFit="true"/>
      <protection locked="false" hidden="false"/>
    </xf>
    <xf numFmtId="165" fontId="5" fillId="2" borderId="68" xfId="0" applyFont="true" applyBorder="true" applyAlignment="true" applyProtection="false">
      <alignment horizontal="center" vertical="center" textRotation="0" wrapText="true" indent="0" shrinkToFit="false"/>
      <protection locked="true" hidden="false"/>
    </xf>
    <xf numFmtId="170" fontId="5" fillId="2" borderId="69" xfId="0" applyFont="true" applyBorder="true" applyAlignment="true" applyProtection="false">
      <alignment horizontal="center" vertical="center" textRotation="0" wrapText="true" indent="0" shrinkToFit="false"/>
      <protection locked="true" hidden="false"/>
    </xf>
    <xf numFmtId="165" fontId="5" fillId="2" borderId="7" xfId="0" applyFont="true" applyBorder="true" applyAlignment="true" applyProtection="true">
      <alignment horizontal="left" vertical="center" textRotation="0" wrapText="true" indent="0" shrinkToFit="false"/>
      <protection locked="false" hidden="false"/>
    </xf>
    <xf numFmtId="165" fontId="16" fillId="2" borderId="71" xfId="0" applyFont="true" applyBorder="true" applyAlignment="true" applyProtection="false">
      <alignment horizontal="general" vertical="center" textRotation="0" wrapText="false" indent="0" shrinkToFit="false"/>
      <protection locked="true" hidden="false"/>
    </xf>
    <xf numFmtId="165" fontId="4" fillId="2" borderId="72" xfId="0" applyFont="true" applyBorder="true" applyAlignment="true" applyProtection="false">
      <alignment horizontal="general" vertical="center" textRotation="0" wrapText="false" indent="0" shrinkToFit="false"/>
      <protection locked="true" hidden="false"/>
    </xf>
    <xf numFmtId="165" fontId="4" fillId="2" borderId="73" xfId="0" applyFont="true" applyBorder="true" applyAlignment="true" applyProtection="false">
      <alignment horizontal="general" vertical="center" textRotation="0" wrapText="false" indent="0" shrinkToFit="false"/>
      <protection locked="true" hidden="false"/>
    </xf>
    <xf numFmtId="165" fontId="5" fillId="2" borderId="8" xfId="0" applyFont="true" applyBorder="true" applyAlignment="true" applyProtection="true">
      <alignment horizontal="center" vertical="center" textRotation="0" wrapText="false" indent="0" shrinkToFit="false"/>
      <protection locked="false" hidden="false"/>
    </xf>
    <xf numFmtId="165" fontId="5" fillId="2" borderId="114" xfId="0" applyFont="true" applyBorder="true" applyAlignment="true" applyProtection="true">
      <alignment horizontal="center" vertical="center" textRotation="0" wrapText="false" indent="0" shrinkToFit="true"/>
      <protection locked="false" hidden="false"/>
    </xf>
    <xf numFmtId="165" fontId="5" fillId="2" borderId="112" xfId="0" applyFont="true" applyBorder="true" applyAlignment="true" applyProtection="true">
      <alignment horizontal="center" vertical="center" textRotation="0" wrapText="true" indent="0" shrinkToFit="false"/>
      <protection locked="false" hidden="false"/>
    </xf>
    <xf numFmtId="165" fontId="5" fillId="2" borderId="112" xfId="0" applyFont="true" applyBorder="true" applyAlignment="true" applyProtection="true">
      <alignment horizontal="center" vertical="center" textRotation="0" wrapText="false" indent="0" shrinkToFit="true"/>
      <protection locked="false" hidden="false"/>
    </xf>
    <xf numFmtId="165" fontId="16" fillId="2" borderId="82" xfId="0" applyFont="true" applyBorder="true" applyAlignment="true" applyProtection="false">
      <alignment horizontal="general" vertical="center" textRotation="0" wrapText="false" indent="0" shrinkToFit="false"/>
      <protection locked="true" hidden="false"/>
    </xf>
    <xf numFmtId="165" fontId="4" fillId="2" borderId="83" xfId="0" applyFont="true" applyBorder="true" applyAlignment="true" applyProtection="false">
      <alignment horizontal="general" vertical="center" textRotation="0" wrapText="false" indent="0" shrinkToFit="false"/>
      <protection locked="true" hidden="false"/>
    </xf>
    <xf numFmtId="165" fontId="4" fillId="2" borderId="84" xfId="0" applyFont="true" applyBorder="true" applyAlignment="true" applyProtection="false">
      <alignment horizontal="general" vertical="center" textRotation="0" wrapText="false" indent="0" shrinkToFit="false"/>
      <protection locked="true" hidden="false"/>
    </xf>
    <xf numFmtId="165" fontId="5" fillId="2" borderId="115" xfId="0" applyFont="true" applyBorder="true" applyAlignment="true" applyProtection="true">
      <alignment horizontal="center" vertical="center" textRotation="0" wrapText="false" indent="0" shrinkToFit="true"/>
      <protection locked="false" hidden="false"/>
    </xf>
    <xf numFmtId="165" fontId="5" fillId="2" borderId="85" xfId="0" applyFont="true" applyBorder="true" applyAlignment="true" applyProtection="false">
      <alignment horizontal="center" vertical="center" textRotation="0" wrapText="true" indent="0" shrinkToFit="false"/>
      <protection locked="true" hidden="false"/>
    </xf>
    <xf numFmtId="170" fontId="5" fillId="2" borderId="86" xfId="0" applyFont="true" applyBorder="true" applyAlignment="true" applyProtection="false">
      <alignment horizontal="center" vertical="center" textRotation="0" wrapText="true" indent="0" shrinkToFit="false"/>
      <protection locked="true" hidden="false"/>
    </xf>
    <xf numFmtId="165" fontId="16" fillId="2" borderId="90" xfId="0" applyFont="true" applyBorder="true" applyAlignment="true" applyProtection="false">
      <alignment horizontal="general" vertical="center" textRotation="0" wrapText="false" indent="0" shrinkToFit="false"/>
      <protection locked="true" hidden="false"/>
    </xf>
    <xf numFmtId="165" fontId="4" fillId="2" borderId="91" xfId="0" applyFont="true" applyBorder="true" applyAlignment="true" applyProtection="false">
      <alignment horizontal="general" vertical="center" textRotation="0" wrapText="false" indent="0" shrinkToFit="false"/>
      <protection locked="true" hidden="false"/>
    </xf>
    <xf numFmtId="165" fontId="4" fillId="2" borderId="92" xfId="0" applyFont="true" applyBorder="true" applyAlignment="true" applyProtection="false">
      <alignment horizontal="general" vertical="center" textRotation="0" wrapText="false" indent="0" shrinkToFit="false"/>
      <protection locked="true" hidden="false"/>
    </xf>
    <xf numFmtId="165" fontId="16" fillId="2" borderId="116" xfId="0" applyFont="true" applyBorder="true" applyAlignment="true" applyProtection="false">
      <alignment horizontal="general" vertical="center" textRotation="0" wrapText="false" indent="0" shrinkToFit="false"/>
      <protection locked="true" hidden="false"/>
    </xf>
    <xf numFmtId="165" fontId="4" fillId="2" borderId="0" xfId="0" applyFont="true" applyBorder="true" applyAlignment="true" applyProtection="false">
      <alignment horizontal="general" vertical="center" textRotation="0" wrapText="false" indent="0" shrinkToFit="false"/>
      <protection locked="true" hidden="false"/>
    </xf>
    <xf numFmtId="165" fontId="4" fillId="2" borderId="88" xfId="0" applyFont="true" applyBorder="true" applyAlignment="true" applyProtection="false">
      <alignment horizontal="general" vertical="center" textRotation="0" wrapText="false" indent="0" shrinkToFit="false"/>
      <protection locked="true" hidden="false"/>
    </xf>
    <xf numFmtId="165" fontId="5" fillId="0" borderId="29" xfId="0" applyFont="true" applyBorder="true" applyAlignment="true" applyProtection="false">
      <alignment horizontal="center" vertical="center" textRotation="0" wrapText="false" indent="0" shrinkToFit="false"/>
      <protection locked="true" hidden="false"/>
    </xf>
    <xf numFmtId="165" fontId="5" fillId="2" borderId="29" xfId="0" applyFont="true" applyBorder="true" applyAlignment="true" applyProtection="true">
      <alignment horizontal="center" vertical="center" textRotation="0" wrapText="false" indent="0" shrinkToFit="false"/>
      <protection locked="false" hidden="false"/>
    </xf>
    <xf numFmtId="165" fontId="16" fillId="2" borderId="117" xfId="0" applyFont="true" applyBorder="true" applyAlignment="true" applyProtection="false">
      <alignment horizontal="general" vertical="center" textRotation="0" wrapText="false" indent="0" shrinkToFit="false"/>
      <protection locked="true" hidden="false"/>
    </xf>
    <xf numFmtId="165" fontId="4" fillId="2" borderId="118" xfId="0" applyFont="true" applyBorder="true" applyAlignment="true" applyProtection="false">
      <alignment horizontal="general" vertical="center" textRotation="0" wrapText="false" indent="0" shrinkToFit="false"/>
      <protection locked="true" hidden="false"/>
    </xf>
    <xf numFmtId="165" fontId="4" fillId="2" borderId="119" xfId="0" applyFont="true" applyBorder="true" applyAlignment="true" applyProtection="false">
      <alignment horizontal="general" vertical="center" textRotation="0" wrapText="false" indent="0" shrinkToFit="false"/>
      <protection locked="true" hidden="false"/>
    </xf>
    <xf numFmtId="166" fontId="5" fillId="2" borderId="120" xfId="0" applyFont="true" applyBorder="true" applyAlignment="true" applyProtection="false">
      <alignment horizontal="center" vertical="center" textRotation="0" wrapText="false" indent="0" shrinkToFit="true"/>
      <protection locked="true" hidden="false"/>
    </xf>
    <xf numFmtId="166" fontId="5" fillId="2" borderId="110" xfId="0" applyFont="true" applyBorder="true" applyAlignment="true" applyProtection="false">
      <alignment horizontal="center" vertical="center" textRotation="0" wrapText="false" indent="0" shrinkToFit="true"/>
      <protection locked="true" hidden="false"/>
    </xf>
    <xf numFmtId="166" fontId="5" fillId="2" borderId="121" xfId="0" applyFont="true" applyBorder="true" applyAlignment="true" applyProtection="false">
      <alignment horizontal="center" vertical="center" textRotation="0" wrapText="false" indent="0" shrinkToFit="true"/>
      <protection locked="true" hidden="false"/>
    </xf>
    <xf numFmtId="166" fontId="5" fillId="2" borderId="122" xfId="0" applyFont="true" applyBorder="true" applyAlignment="true" applyProtection="false">
      <alignment horizontal="center" vertical="center" textRotation="0" wrapText="true" indent="0" shrinkToFit="false"/>
      <protection locked="true" hidden="false"/>
    </xf>
    <xf numFmtId="166" fontId="5" fillId="2" borderId="108"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5" fontId="4" fillId="2" borderId="0" xfId="0" applyFont="true" applyBorder="true" applyAlignment="true" applyProtection="true">
      <alignment horizontal="center" vertical="center" textRotation="0" wrapText="false" indent="0" shrinkToFit="true"/>
      <protection locked="false" hidden="false"/>
    </xf>
    <xf numFmtId="165" fontId="4" fillId="2" borderId="0" xfId="0" applyFont="true" applyBorder="true" applyAlignment="true" applyProtection="true">
      <alignment horizontal="center" vertical="center" textRotation="0" wrapText="true" indent="0" shrinkToFit="false"/>
      <protection locked="false" hidden="false"/>
    </xf>
    <xf numFmtId="165" fontId="4" fillId="2" borderId="0" xfId="0" applyFont="true" applyBorder="true" applyAlignment="true" applyProtection="true">
      <alignment horizontal="left" vertical="center" textRotation="0" wrapText="true" indent="0" shrinkToFit="false"/>
      <protection locked="false" hidden="false"/>
    </xf>
    <xf numFmtId="165" fontId="15" fillId="2" borderId="0" xfId="0" applyFont="true" applyBorder="true" applyAlignment="true" applyProtection="false">
      <alignment horizontal="general" vertical="center" textRotation="0" wrapText="false" indent="0" shrinkToFit="false"/>
      <protection locked="true" hidden="false"/>
    </xf>
    <xf numFmtId="165" fontId="21" fillId="2" borderId="0" xfId="0" applyFont="true" applyBorder="true" applyAlignment="true" applyProtection="false">
      <alignment horizontal="general" vertical="center" textRotation="0" wrapText="false" indent="0" shrinkToFit="false"/>
      <protection locked="true" hidden="false"/>
    </xf>
    <xf numFmtId="165" fontId="21" fillId="2" borderId="0" xfId="0" applyFont="true" applyBorder="true" applyAlignment="true" applyProtection="false">
      <alignment horizontal="center" vertical="center" textRotation="0" wrapText="fals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70" fontId="4" fillId="2" borderId="0"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517">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0"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39271255060729"/>
    <col collapsed="false" hidden="false" max="56" min="2" style="1" width="5.57085020242915"/>
    <col collapsed="false" hidden="false" max="1025" min="57" style="1" width="4.39271255060729"/>
  </cols>
  <sheetData>
    <row r="1" s="9"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6"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0" t="s">
        <v>7</v>
      </c>
      <c r="AA2" s="13" t="s">
        <v>8</v>
      </c>
      <c r="AB2" s="11" t="n">
        <v>4</v>
      </c>
      <c r="AC2" s="11"/>
      <c r="AD2" s="13" t="s">
        <v>9</v>
      </c>
      <c r="AE2" s="10"/>
      <c r="AF2" s="10"/>
      <c r="AG2" s="10"/>
      <c r="AH2" s="10"/>
      <c r="AI2" s="10"/>
      <c r="AJ2" s="8"/>
      <c r="AK2" s="5" t="s">
        <v>10</v>
      </c>
      <c r="AL2" s="6" t="s">
        <v>3</v>
      </c>
      <c r="AM2" s="14"/>
      <c r="AN2" s="14"/>
      <c r="AO2" s="14"/>
      <c r="AP2" s="14"/>
      <c r="AQ2" s="14"/>
      <c r="AR2" s="14"/>
      <c r="AS2" s="14"/>
      <c r="AT2" s="14"/>
      <c r="AU2" s="14"/>
      <c r="AV2" s="14"/>
      <c r="AW2" s="14"/>
      <c r="AX2" s="14"/>
      <c r="AY2" s="14"/>
      <c r="AZ2" s="14"/>
      <c r="BA2" s="14"/>
      <c r="BB2" s="8" t="s">
        <v>5</v>
      </c>
      <c r="BC2" s="5"/>
      <c r="BD2" s="5"/>
      <c r="BE2" s="15"/>
    </row>
    <row r="3" customFormat="fals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11</v>
      </c>
      <c r="AZ3" s="24" t="s">
        <v>12</v>
      </c>
      <c r="BA3" s="24"/>
      <c r="BB3" s="24"/>
      <c r="BC3" s="24"/>
      <c r="BD3" s="5"/>
      <c r="BE3" s="15"/>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13</v>
      </c>
      <c r="AZ4" s="24" t="s">
        <v>14</v>
      </c>
      <c r="BA4" s="24"/>
      <c r="BB4" s="24"/>
      <c r="BC4" s="24"/>
      <c r="BD4" s="5"/>
      <c r="BE4" s="15"/>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5" t="s">
        <v>15</v>
      </c>
      <c r="AK5" s="35"/>
      <c r="AL5" s="35"/>
      <c r="AM5" s="35"/>
      <c r="AN5" s="35"/>
      <c r="AO5" s="35"/>
      <c r="AP5" s="35"/>
      <c r="AQ5" s="35"/>
      <c r="AR5" s="25"/>
      <c r="AS5" s="25"/>
      <c r="AT5" s="36"/>
      <c r="AU5" s="35"/>
      <c r="AV5" s="37" t="n">
        <v>40</v>
      </c>
      <c r="AW5" s="37"/>
      <c r="AX5" s="38" t="s">
        <v>16</v>
      </c>
      <c r="AY5" s="39"/>
      <c r="AZ5" s="37" t="n">
        <v>160</v>
      </c>
      <c r="BA5" s="37"/>
      <c r="BB5" s="40" t="s">
        <v>17</v>
      </c>
      <c r="BC5" s="35"/>
      <c r="BD5" s="10"/>
      <c r="BE5" s="15"/>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41"/>
      <c r="B6" s="41"/>
      <c r="C6" s="42"/>
      <c r="D6" s="42"/>
      <c r="E6" s="41"/>
      <c r="F6" s="41"/>
      <c r="G6" s="43"/>
      <c r="H6" s="41"/>
      <c r="I6" s="41"/>
      <c r="J6" s="41"/>
      <c r="K6" s="41"/>
      <c r="L6" s="41"/>
      <c r="M6" s="41"/>
      <c r="N6" s="41"/>
      <c r="O6" s="41"/>
      <c r="P6" s="41"/>
      <c r="Q6" s="41"/>
      <c r="R6" s="41"/>
      <c r="S6" s="42"/>
      <c r="T6" s="41"/>
      <c r="U6" s="41"/>
      <c r="V6" s="41"/>
      <c r="W6" s="41"/>
      <c r="X6" s="41"/>
      <c r="Y6" s="41"/>
      <c r="Z6" s="41"/>
      <c r="AA6" s="41"/>
      <c r="AB6" s="41"/>
      <c r="AC6" s="41"/>
      <c r="AD6" s="41"/>
      <c r="AE6" s="41"/>
      <c r="AF6" s="41"/>
      <c r="AG6" s="41"/>
      <c r="AH6" s="41"/>
      <c r="AI6" s="41"/>
      <c r="AJ6" s="42"/>
      <c r="AK6" s="41"/>
      <c r="AL6" s="41"/>
      <c r="AM6" s="41"/>
      <c r="AN6" s="41"/>
      <c r="AO6" s="41"/>
      <c r="AP6" s="41"/>
      <c r="AQ6" s="41"/>
      <c r="AR6" s="41"/>
      <c r="AS6" s="41"/>
      <c r="AT6" s="41"/>
      <c r="AU6" s="41"/>
      <c r="AV6" s="41"/>
      <c r="AW6" s="41"/>
      <c r="AX6" s="41"/>
      <c r="AY6" s="41"/>
      <c r="AZ6" s="41"/>
      <c r="BA6" s="41"/>
      <c r="BB6" s="41"/>
      <c r="BC6" s="44"/>
      <c r="BD6" s="44"/>
      <c r="BE6" s="45"/>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25" hidden="false" customHeight="true" outlineLevel="0" collapsed="false">
      <c r="A7" s="41"/>
      <c r="B7" s="46" t="s">
        <v>18</v>
      </c>
      <c r="C7" s="47" t="s">
        <v>19</v>
      </c>
      <c r="D7" s="47"/>
      <c r="E7" s="48" t="s">
        <v>20</v>
      </c>
      <c r="F7" s="48"/>
      <c r="G7" s="48" t="s">
        <v>21</v>
      </c>
      <c r="H7" s="48"/>
      <c r="I7" s="48"/>
      <c r="J7" s="48"/>
      <c r="K7" s="48"/>
      <c r="L7" s="49" t="s">
        <v>22</v>
      </c>
      <c r="M7" s="49"/>
      <c r="N7" s="49"/>
      <c r="O7" s="49"/>
      <c r="P7" s="50" t="s">
        <v>23</v>
      </c>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1" t="str">
        <f aca="false">IF(AZ3="４週","(9)1～4週目の勤務時間数合計","(9)1か月の勤務時間数合計")</f>
        <v>(9)1～4週目の勤務時間数合計</v>
      </c>
      <c r="AV7" s="51"/>
      <c r="AW7" s="51" t="s">
        <v>24</v>
      </c>
      <c r="AX7" s="51"/>
      <c r="AY7" s="52" t="s">
        <v>25</v>
      </c>
      <c r="AZ7" s="52"/>
      <c r="BA7" s="52"/>
      <c r="BB7" s="52"/>
      <c r="BC7" s="52"/>
      <c r="BD7" s="52"/>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41"/>
      <c r="B8" s="46"/>
      <c r="C8" s="47"/>
      <c r="D8" s="47"/>
      <c r="E8" s="48"/>
      <c r="F8" s="48"/>
      <c r="G8" s="48"/>
      <c r="H8" s="48"/>
      <c r="I8" s="48"/>
      <c r="J8" s="48"/>
      <c r="K8" s="48"/>
      <c r="L8" s="49"/>
      <c r="M8" s="49"/>
      <c r="N8" s="49"/>
      <c r="O8" s="49"/>
      <c r="P8" s="53" t="s">
        <v>26</v>
      </c>
      <c r="Q8" s="53"/>
      <c r="R8" s="53"/>
      <c r="S8" s="53"/>
      <c r="T8" s="53"/>
      <c r="U8" s="53"/>
      <c r="V8" s="53"/>
      <c r="W8" s="53" t="s">
        <v>27</v>
      </c>
      <c r="X8" s="53"/>
      <c r="Y8" s="53"/>
      <c r="Z8" s="53"/>
      <c r="AA8" s="53"/>
      <c r="AB8" s="53"/>
      <c r="AC8" s="53"/>
      <c r="AD8" s="53" t="s">
        <v>28</v>
      </c>
      <c r="AE8" s="53"/>
      <c r="AF8" s="53"/>
      <c r="AG8" s="53"/>
      <c r="AH8" s="53"/>
      <c r="AI8" s="53"/>
      <c r="AJ8" s="53"/>
      <c r="AK8" s="53" t="s">
        <v>29</v>
      </c>
      <c r="AL8" s="53"/>
      <c r="AM8" s="53"/>
      <c r="AN8" s="53"/>
      <c r="AO8" s="53"/>
      <c r="AP8" s="53"/>
      <c r="AQ8" s="53"/>
      <c r="AR8" s="53" t="s">
        <v>30</v>
      </c>
      <c r="AS8" s="53"/>
      <c r="AT8" s="53"/>
      <c r="AU8" s="51"/>
      <c r="AV8" s="51"/>
      <c r="AW8" s="51"/>
      <c r="AX8" s="51"/>
      <c r="AY8" s="52"/>
      <c r="AZ8" s="52"/>
      <c r="BA8" s="52"/>
      <c r="BB8" s="52"/>
      <c r="BC8" s="52"/>
      <c r="BD8" s="52"/>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25" hidden="false" customHeight="true" outlineLevel="0" collapsed="false">
      <c r="A9" s="41"/>
      <c r="B9" s="46"/>
      <c r="C9" s="47"/>
      <c r="D9" s="47"/>
      <c r="E9" s="48"/>
      <c r="F9" s="48"/>
      <c r="G9" s="48"/>
      <c r="H9" s="48"/>
      <c r="I9" s="48"/>
      <c r="J9" s="48"/>
      <c r="K9" s="48"/>
      <c r="L9" s="49"/>
      <c r="M9" s="49"/>
      <c r="N9" s="49"/>
      <c r="O9" s="49"/>
      <c r="P9" s="54" t="n">
        <f aca="false">DAY(DATE($X$2,$AB$2,1))</f>
        <v>1</v>
      </c>
      <c r="Q9" s="55" t="n">
        <f aca="false">DAY(DATE($X$2,$AB$2,2))</f>
        <v>2</v>
      </c>
      <c r="R9" s="55" t="n">
        <f aca="false">DAY(DATE($X$2,$AB$2,3))</f>
        <v>3</v>
      </c>
      <c r="S9" s="55" t="n">
        <f aca="false">DAY(DATE($X$2,$AB$2,4))</f>
        <v>4</v>
      </c>
      <c r="T9" s="55" t="n">
        <f aca="false">DAY(DATE($X$2,$AB$2,5))</f>
        <v>5</v>
      </c>
      <c r="U9" s="55" t="n">
        <f aca="false">DAY(DATE($X$2,$AB$2,6))</f>
        <v>6</v>
      </c>
      <c r="V9" s="56" t="n">
        <f aca="false">DAY(DATE($X$2,$AB$2,7))</f>
        <v>7</v>
      </c>
      <c r="W9" s="54" t="n">
        <f aca="false">DAY(DATE($X$2,$AB$2,8))</f>
        <v>8</v>
      </c>
      <c r="X9" s="55" t="n">
        <f aca="false">DAY(DATE($X$2,$AB$2,9))</f>
        <v>9</v>
      </c>
      <c r="Y9" s="55" t="n">
        <f aca="false">DAY(DATE($X$2,$AB$2,10))</f>
        <v>10</v>
      </c>
      <c r="Z9" s="55" t="n">
        <f aca="false">DAY(DATE($X$2,$AB$2,11))</f>
        <v>11</v>
      </c>
      <c r="AA9" s="55" t="n">
        <f aca="false">DAY(DATE($X$2,$AB$2,12))</f>
        <v>12</v>
      </c>
      <c r="AB9" s="55" t="n">
        <f aca="false">DAY(DATE($X$2,$AB$2,13))</f>
        <v>13</v>
      </c>
      <c r="AC9" s="56" t="n">
        <f aca="false">DAY(DATE($X$2,$AB$2,14))</f>
        <v>14</v>
      </c>
      <c r="AD9" s="54" t="n">
        <f aca="false">DAY(DATE($X$2,$AB$2,15))</f>
        <v>15</v>
      </c>
      <c r="AE9" s="55" t="n">
        <f aca="false">DAY(DATE($X$2,$AB$2,16))</f>
        <v>16</v>
      </c>
      <c r="AF9" s="55" t="n">
        <f aca="false">DAY(DATE($X$2,$AB$2,17))</f>
        <v>17</v>
      </c>
      <c r="AG9" s="55" t="n">
        <f aca="false">DAY(DATE($X$2,$AB$2,18))</f>
        <v>18</v>
      </c>
      <c r="AH9" s="55" t="n">
        <f aca="false">DAY(DATE($X$2,$AB$2,19))</f>
        <v>19</v>
      </c>
      <c r="AI9" s="55" t="n">
        <f aca="false">DAY(DATE($X$2,$AB$2,20))</f>
        <v>20</v>
      </c>
      <c r="AJ9" s="56" t="n">
        <f aca="false">DAY(DATE($X$2,$AB$2,21))</f>
        <v>21</v>
      </c>
      <c r="AK9" s="54" t="n">
        <f aca="false">DAY(DATE($X$2,$AB$2,22))</f>
        <v>22</v>
      </c>
      <c r="AL9" s="55" t="n">
        <f aca="false">DAY(DATE($X$2,$AB$2,23))</f>
        <v>23</v>
      </c>
      <c r="AM9" s="55" t="n">
        <f aca="false">DAY(DATE($X$2,$AB$2,24))</f>
        <v>24</v>
      </c>
      <c r="AN9" s="55" t="n">
        <f aca="false">DAY(DATE($X$2,$AB$2,25))</f>
        <v>25</v>
      </c>
      <c r="AO9" s="55" t="n">
        <f aca="false">DAY(DATE($X$2,$AB$2,26))</f>
        <v>26</v>
      </c>
      <c r="AP9" s="55" t="n">
        <f aca="false">DAY(DATE($X$2,$AB$2,27))</f>
        <v>27</v>
      </c>
      <c r="AQ9" s="56" t="n">
        <f aca="false">DAY(DATE($X$2,$AB$2,28))</f>
        <v>28</v>
      </c>
      <c r="AR9" s="54" t="str">
        <f aca="false">IF(AZ3="暦月",IF(DAY(DATE($X$2,$AB$2,29))=29,29,""),"")</f>
        <v>
        </v>
      </c>
      <c r="AS9" s="55" t="str">
        <f aca="false">IF(AZ3="暦月",IF(DAY(DATE($X$2,$AB$2,30))=30,30,""),"")</f>
        <v>
        </v>
      </c>
      <c r="AT9" s="57" t="str">
        <f aca="false">IF(AZ3="暦月",IF(DAY(DATE($X$2,$AB$2,31))=31,31,""),"")</f>
        <v>
        </v>
      </c>
      <c r="AU9" s="51"/>
      <c r="AV9" s="51"/>
      <c r="AW9" s="51"/>
      <c r="AX9" s="51"/>
      <c r="AY9" s="52"/>
      <c r="AZ9" s="52"/>
      <c r="BA9" s="52"/>
      <c r="BB9" s="52"/>
      <c r="BC9" s="52"/>
      <c r="BD9" s="52"/>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true" customHeight="true" outlineLevel="0" collapsed="false">
      <c r="A10" s="41"/>
      <c r="B10" s="46"/>
      <c r="C10" s="47"/>
      <c r="D10" s="47"/>
      <c r="E10" s="48"/>
      <c r="F10" s="48"/>
      <c r="G10" s="48"/>
      <c r="H10" s="48"/>
      <c r="I10" s="48"/>
      <c r="J10" s="48"/>
      <c r="K10" s="48"/>
      <c r="L10" s="49"/>
      <c r="M10" s="49"/>
      <c r="N10" s="49"/>
      <c r="O10" s="49"/>
      <c r="P10" s="54" t="n">
        <f aca="false">WEEKDAY(DATE($X$2,$AB$2,1))</f>
        <v>5</v>
      </c>
      <c r="Q10" s="55" t="n">
        <f aca="false">WEEKDAY(DATE($X$2,$AB$2,2))</f>
        <v>6</v>
      </c>
      <c r="R10" s="55" t="n">
        <f aca="false">WEEKDAY(DATE($X$2,$AB$2,3))</f>
        <v>7</v>
      </c>
      <c r="S10" s="55" t="n">
        <f aca="false">WEEKDAY(DATE($X$2,$AB$2,4))</f>
        <v>1</v>
      </c>
      <c r="T10" s="55" t="n">
        <f aca="false">WEEKDAY(DATE($X$2,$AB$2,5))</f>
        <v>2</v>
      </c>
      <c r="U10" s="55" t="n">
        <f aca="false">WEEKDAY(DATE($X$2,$AB$2,6))</f>
        <v>3</v>
      </c>
      <c r="V10" s="56" t="n">
        <f aca="false">WEEKDAY(DATE($X$2,$AB$2,7))</f>
        <v>4</v>
      </c>
      <c r="W10" s="54" t="n">
        <f aca="false">WEEKDAY(DATE($X$2,$AB$2,8))</f>
        <v>5</v>
      </c>
      <c r="X10" s="55" t="n">
        <f aca="false">WEEKDAY(DATE($X$2,$AB$2,9))</f>
        <v>6</v>
      </c>
      <c r="Y10" s="55" t="n">
        <f aca="false">WEEKDAY(DATE($X$2,$AB$2,10))</f>
        <v>7</v>
      </c>
      <c r="Z10" s="55" t="n">
        <f aca="false">WEEKDAY(DATE($X$2,$AB$2,11))</f>
        <v>1</v>
      </c>
      <c r="AA10" s="55" t="n">
        <f aca="false">WEEKDAY(DATE($X$2,$AB$2,12))</f>
        <v>2</v>
      </c>
      <c r="AB10" s="55" t="n">
        <f aca="false">WEEKDAY(DATE($X$2,$AB$2,13))</f>
        <v>3</v>
      </c>
      <c r="AC10" s="56" t="n">
        <f aca="false">WEEKDAY(DATE($X$2,$AB$2,14))</f>
        <v>4</v>
      </c>
      <c r="AD10" s="54" t="n">
        <f aca="false">WEEKDAY(DATE($X$2,$AB$2,15))</f>
        <v>5</v>
      </c>
      <c r="AE10" s="55" t="n">
        <f aca="false">WEEKDAY(DATE($X$2,$AB$2,16))</f>
        <v>6</v>
      </c>
      <c r="AF10" s="55" t="n">
        <f aca="false">WEEKDAY(DATE($X$2,$AB$2,17))</f>
        <v>7</v>
      </c>
      <c r="AG10" s="55" t="n">
        <f aca="false">WEEKDAY(DATE($X$2,$AB$2,18))</f>
        <v>1</v>
      </c>
      <c r="AH10" s="55" t="n">
        <f aca="false">WEEKDAY(DATE($X$2,$AB$2,19))</f>
        <v>2</v>
      </c>
      <c r="AI10" s="55" t="n">
        <f aca="false">WEEKDAY(DATE($X$2,$AB$2,20))</f>
        <v>3</v>
      </c>
      <c r="AJ10" s="56" t="n">
        <f aca="false">WEEKDAY(DATE($X$2,$AB$2,21))</f>
        <v>4</v>
      </c>
      <c r="AK10" s="54" t="n">
        <f aca="false">WEEKDAY(DATE($X$2,$AB$2,22))</f>
        <v>5</v>
      </c>
      <c r="AL10" s="55" t="n">
        <f aca="false">WEEKDAY(DATE($X$2,$AB$2,23))</f>
        <v>6</v>
      </c>
      <c r="AM10" s="55" t="n">
        <f aca="false">WEEKDAY(DATE($X$2,$AB$2,24))</f>
        <v>7</v>
      </c>
      <c r="AN10" s="55" t="n">
        <f aca="false">WEEKDAY(DATE($X$2,$AB$2,25))</f>
        <v>1</v>
      </c>
      <c r="AO10" s="55" t="n">
        <f aca="false">WEEKDAY(DATE($X$2,$AB$2,26))</f>
        <v>2</v>
      </c>
      <c r="AP10" s="55" t="n">
        <f aca="false">WEEKDAY(DATE($X$2,$AB$2,27))</f>
        <v>3</v>
      </c>
      <c r="AQ10" s="56" t="n">
        <f aca="false">WEEKDAY(DATE($X$2,$AB$2,28))</f>
        <v>4</v>
      </c>
      <c r="AR10" s="54" t="n">
        <f aca="false">IF(AR9=29,WEEKDAY(DATE($X$2,$AB$2,29)),0)</f>
        <v>0</v>
      </c>
      <c r="AS10" s="55" t="n">
        <f aca="false">IF(AS9=30,WEEKDAY(DATE($X$2,$AB$2,30)),0)</f>
        <v>0</v>
      </c>
      <c r="AT10" s="57" t="n">
        <f aca="false">IF(AT9=31,WEEKDAY(DATE($X$2,$AB$2,31)),0)</f>
        <v>0</v>
      </c>
      <c r="AU10" s="51"/>
      <c r="AV10" s="51"/>
      <c r="AW10" s="51"/>
      <c r="AX10" s="51"/>
      <c r="AY10" s="52"/>
      <c r="AZ10" s="52"/>
      <c r="BA10" s="52"/>
      <c r="BB10" s="52"/>
      <c r="BC10" s="52"/>
      <c r="BD10" s="52"/>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25" hidden="false" customHeight="true" outlineLevel="0" collapsed="false">
      <c r="A11" s="41"/>
      <c r="B11" s="46"/>
      <c r="C11" s="47"/>
      <c r="D11" s="47"/>
      <c r="E11" s="48"/>
      <c r="F11" s="48"/>
      <c r="G11" s="48"/>
      <c r="H11" s="48"/>
      <c r="I11" s="48"/>
      <c r="J11" s="48"/>
      <c r="K11" s="48"/>
      <c r="L11" s="49"/>
      <c r="M11" s="49"/>
      <c r="N11" s="49"/>
      <c r="O11" s="49"/>
      <c r="P11" s="58" t="str">
        <f aca="false">IF(P10=1,"日",IF(P10=2,"月",IF(P10=3,"火",IF(P10=4,"水",IF(P10=5,"木",IF(P10=6,"金","土"))))))</f>
        <v>木</v>
      </c>
      <c r="Q11" s="59" t="str">
        <f aca="false">IF(Q10=1,"日",IF(Q10=2,"月",IF(Q10=3,"火",IF(Q10=4,"水",IF(Q10=5,"木",IF(Q10=6,"金","土"))))))</f>
        <v>金</v>
      </c>
      <c r="R11" s="59" t="str">
        <f aca="false">IF(R10=1,"日",IF(R10=2,"月",IF(R10=3,"火",IF(R10=4,"水",IF(R10=5,"木",IF(R10=6,"金","土"))))))</f>
        <v>土</v>
      </c>
      <c r="S11" s="59" t="str">
        <f aca="false">IF(S10=1,"日",IF(S10=2,"月",IF(S10=3,"火",IF(S10=4,"水",IF(S10=5,"木",IF(S10=6,"金","土"))))))</f>
        <v>日</v>
      </c>
      <c r="T11" s="59" t="str">
        <f aca="false">IF(T10=1,"日",IF(T10=2,"月",IF(T10=3,"火",IF(T10=4,"水",IF(T10=5,"木",IF(T10=6,"金","土"))))))</f>
        <v>月</v>
      </c>
      <c r="U11" s="59" t="str">
        <f aca="false">IF(U10=1,"日",IF(U10=2,"月",IF(U10=3,"火",IF(U10=4,"水",IF(U10=5,"木",IF(U10=6,"金","土"))))))</f>
        <v>火</v>
      </c>
      <c r="V11" s="60" t="str">
        <f aca="false">IF(V10=1,"日",IF(V10=2,"月",IF(V10=3,"火",IF(V10=4,"水",IF(V10=5,"木",IF(V10=6,"金","土"))))))</f>
        <v>水</v>
      </c>
      <c r="W11" s="58" t="str">
        <f aca="false">IF(W10=1,"日",IF(W10=2,"月",IF(W10=3,"火",IF(W10=4,"水",IF(W10=5,"木",IF(W10=6,"金","土"))))))</f>
        <v>木</v>
      </c>
      <c r="X11" s="59" t="str">
        <f aca="false">IF(X10=1,"日",IF(X10=2,"月",IF(X10=3,"火",IF(X10=4,"水",IF(X10=5,"木",IF(X10=6,"金","土"))))))</f>
        <v>金</v>
      </c>
      <c r="Y11" s="59" t="str">
        <f aca="false">IF(Y10=1,"日",IF(Y10=2,"月",IF(Y10=3,"火",IF(Y10=4,"水",IF(Y10=5,"木",IF(Y10=6,"金","土"))))))</f>
        <v>土</v>
      </c>
      <c r="Z11" s="59" t="str">
        <f aca="false">IF(Z10=1,"日",IF(Z10=2,"月",IF(Z10=3,"火",IF(Z10=4,"水",IF(Z10=5,"木",IF(Z10=6,"金","土"))))))</f>
        <v>日</v>
      </c>
      <c r="AA11" s="59" t="str">
        <f aca="false">IF(AA10=1,"日",IF(AA10=2,"月",IF(AA10=3,"火",IF(AA10=4,"水",IF(AA10=5,"木",IF(AA10=6,"金","土"))))))</f>
        <v>月</v>
      </c>
      <c r="AB11" s="59" t="str">
        <f aca="false">IF(AB10=1,"日",IF(AB10=2,"月",IF(AB10=3,"火",IF(AB10=4,"水",IF(AB10=5,"木",IF(AB10=6,"金","土"))))))</f>
        <v>火</v>
      </c>
      <c r="AC11" s="60" t="str">
        <f aca="false">IF(AC10=1,"日",IF(AC10=2,"月",IF(AC10=3,"火",IF(AC10=4,"水",IF(AC10=5,"木",IF(AC10=6,"金","土"))))))</f>
        <v>水</v>
      </c>
      <c r="AD11" s="58" t="str">
        <f aca="false">IF(AD10=1,"日",IF(AD10=2,"月",IF(AD10=3,"火",IF(AD10=4,"水",IF(AD10=5,"木",IF(AD10=6,"金","土"))))))</f>
        <v>木</v>
      </c>
      <c r="AE11" s="59" t="str">
        <f aca="false">IF(AE10=1,"日",IF(AE10=2,"月",IF(AE10=3,"火",IF(AE10=4,"水",IF(AE10=5,"木",IF(AE10=6,"金","土"))))))</f>
        <v>金</v>
      </c>
      <c r="AF11" s="59" t="str">
        <f aca="false">IF(AF10=1,"日",IF(AF10=2,"月",IF(AF10=3,"火",IF(AF10=4,"水",IF(AF10=5,"木",IF(AF10=6,"金","土"))))))</f>
        <v>土</v>
      </c>
      <c r="AG11" s="59" t="str">
        <f aca="false">IF(AG10=1,"日",IF(AG10=2,"月",IF(AG10=3,"火",IF(AG10=4,"水",IF(AG10=5,"木",IF(AG10=6,"金","土"))))))</f>
        <v>日</v>
      </c>
      <c r="AH11" s="59" t="str">
        <f aca="false">IF(AH10=1,"日",IF(AH10=2,"月",IF(AH10=3,"火",IF(AH10=4,"水",IF(AH10=5,"木",IF(AH10=6,"金","土"))))))</f>
        <v>月</v>
      </c>
      <c r="AI11" s="59" t="str">
        <f aca="false">IF(AI10=1,"日",IF(AI10=2,"月",IF(AI10=3,"火",IF(AI10=4,"水",IF(AI10=5,"木",IF(AI10=6,"金","土"))))))</f>
        <v>火</v>
      </c>
      <c r="AJ11" s="60" t="str">
        <f aca="false">IF(AJ10=1,"日",IF(AJ10=2,"月",IF(AJ10=3,"火",IF(AJ10=4,"水",IF(AJ10=5,"木",IF(AJ10=6,"金","土"))))))</f>
        <v>水</v>
      </c>
      <c r="AK11" s="58" t="str">
        <f aca="false">IF(AK10=1,"日",IF(AK10=2,"月",IF(AK10=3,"火",IF(AK10=4,"水",IF(AK10=5,"木",IF(AK10=6,"金","土"))))))</f>
        <v>木</v>
      </c>
      <c r="AL11" s="59" t="str">
        <f aca="false">IF(AL10=1,"日",IF(AL10=2,"月",IF(AL10=3,"火",IF(AL10=4,"水",IF(AL10=5,"木",IF(AL10=6,"金","土"))))))</f>
        <v>金</v>
      </c>
      <c r="AM11" s="59" t="str">
        <f aca="false">IF(AM10=1,"日",IF(AM10=2,"月",IF(AM10=3,"火",IF(AM10=4,"水",IF(AM10=5,"木",IF(AM10=6,"金","土"))))))</f>
        <v>土</v>
      </c>
      <c r="AN11" s="59" t="str">
        <f aca="false">IF(AN10=1,"日",IF(AN10=2,"月",IF(AN10=3,"火",IF(AN10=4,"水",IF(AN10=5,"木",IF(AN10=6,"金","土"))))))</f>
        <v>日</v>
      </c>
      <c r="AO11" s="59" t="str">
        <f aca="false">IF(AO10=1,"日",IF(AO10=2,"月",IF(AO10=3,"火",IF(AO10=4,"水",IF(AO10=5,"木",IF(AO10=6,"金","土"))))))</f>
        <v>月</v>
      </c>
      <c r="AP11" s="59" t="str">
        <f aca="false">IF(AP10=1,"日",IF(AP10=2,"月",IF(AP10=3,"火",IF(AP10=4,"水",IF(AP10=5,"木",IF(AP10=6,"金","土"))))))</f>
        <v>火</v>
      </c>
      <c r="AQ11" s="60" t="str">
        <f aca="false">IF(AQ10=1,"日",IF(AQ10=2,"月",IF(AQ10=3,"火",IF(AQ10=4,"水",IF(AQ10=5,"木",IF(AQ10=6,"金","土"))))))</f>
        <v>水</v>
      </c>
      <c r="AR11" s="59" t="str">
        <f aca="false">IF(AR10=1,"日",IF(AR10=2,"月",IF(AR10=3,"火",IF(AR10=4,"水",IF(AR10=5,"木",IF(AR10=6,"金",IF(AR10=0,"","土")))))))</f>
        <v>
        </v>
      </c>
      <c r="AS11" s="59" t="str">
        <f aca="false">IF(AS10=1,"日",IF(AS10=2,"月",IF(AS10=3,"火",IF(AS10=4,"水",IF(AS10=5,"木",IF(AS10=6,"金",IF(AS10=0,"","土")))))))</f>
        <v>
        </v>
      </c>
      <c r="AT11" s="61" t="str">
        <f aca="false">IF(AT10=1,"日",IF(AT10=2,"月",IF(AT10=3,"火",IF(AT10=4,"水",IF(AT10=5,"木",IF(AT10=6,"金",IF(AT10=0,"","土")))))))</f>
        <v>
        </v>
      </c>
      <c r="AU11" s="51"/>
      <c r="AV11" s="51"/>
      <c r="AW11" s="51"/>
      <c r="AX11" s="51"/>
      <c r="AY11" s="52"/>
      <c r="AZ11" s="52"/>
      <c r="BA11" s="52"/>
      <c r="BB11" s="52"/>
      <c r="BC11" s="52"/>
      <c r="BD11" s="52"/>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9.9" hidden="false" customHeight="true" outlineLevel="0" collapsed="false">
      <c r="A12" s="41"/>
      <c r="B12" s="62" t="n">
        <v>1</v>
      </c>
      <c r="C12" s="63"/>
      <c r="D12" s="63"/>
      <c r="E12" s="64"/>
      <c r="F12" s="64"/>
      <c r="G12" s="65"/>
      <c r="H12" s="65"/>
      <c r="I12" s="65"/>
      <c r="J12" s="65"/>
      <c r="K12" s="65"/>
      <c r="L12" s="66"/>
      <c r="M12" s="66"/>
      <c r="N12" s="66"/>
      <c r="O12" s="66"/>
      <c r="P12" s="67"/>
      <c r="Q12" s="68"/>
      <c r="R12" s="68"/>
      <c r="S12" s="68"/>
      <c r="T12" s="68"/>
      <c r="U12" s="68"/>
      <c r="V12" s="69"/>
      <c r="W12" s="67"/>
      <c r="X12" s="68"/>
      <c r="Y12" s="68"/>
      <c r="Z12" s="68"/>
      <c r="AA12" s="68"/>
      <c r="AB12" s="68"/>
      <c r="AC12" s="69"/>
      <c r="AD12" s="67"/>
      <c r="AE12" s="68"/>
      <c r="AF12" s="68"/>
      <c r="AG12" s="68"/>
      <c r="AH12" s="68"/>
      <c r="AI12" s="68"/>
      <c r="AJ12" s="69"/>
      <c r="AK12" s="67"/>
      <c r="AL12" s="68"/>
      <c r="AM12" s="68"/>
      <c r="AN12" s="68"/>
      <c r="AO12" s="68"/>
      <c r="AP12" s="68"/>
      <c r="AQ12" s="69"/>
      <c r="AR12" s="67"/>
      <c r="AS12" s="68"/>
      <c r="AT12" s="69"/>
      <c r="AU12" s="70"/>
      <c r="AV12" s="70"/>
      <c r="AW12" s="71"/>
      <c r="AX12" s="71"/>
      <c r="AY12" s="72"/>
      <c r="AZ12" s="72"/>
      <c r="BA12" s="72"/>
      <c r="BB12" s="72"/>
      <c r="BC12" s="72"/>
      <c r="BD12" s="72"/>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9.9" hidden="false" customHeight="true" outlineLevel="0" collapsed="false">
      <c r="A13" s="41"/>
      <c r="B13" s="73" t="n">
        <f aca="false">B12+1</f>
        <v>2</v>
      </c>
      <c r="C13" s="74"/>
      <c r="D13" s="74"/>
      <c r="E13" s="75"/>
      <c r="F13" s="75"/>
      <c r="G13" s="76"/>
      <c r="H13" s="76"/>
      <c r="I13" s="76"/>
      <c r="J13" s="76"/>
      <c r="K13" s="76"/>
      <c r="L13" s="77"/>
      <c r="M13" s="77"/>
      <c r="N13" s="77"/>
      <c r="O13" s="77"/>
      <c r="P13" s="78"/>
      <c r="Q13" s="79"/>
      <c r="R13" s="79"/>
      <c r="S13" s="79"/>
      <c r="T13" s="79"/>
      <c r="U13" s="79"/>
      <c r="V13" s="80"/>
      <c r="W13" s="78"/>
      <c r="X13" s="79"/>
      <c r="Y13" s="79"/>
      <c r="Z13" s="79"/>
      <c r="AA13" s="79"/>
      <c r="AB13" s="79"/>
      <c r="AC13" s="80"/>
      <c r="AD13" s="78"/>
      <c r="AE13" s="79"/>
      <c r="AF13" s="79"/>
      <c r="AG13" s="79"/>
      <c r="AH13" s="79"/>
      <c r="AI13" s="79"/>
      <c r="AJ13" s="80"/>
      <c r="AK13" s="78"/>
      <c r="AL13" s="79"/>
      <c r="AM13" s="79"/>
      <c r="AN13" s="79"/>
      <c r="AO13" s="79"/>
      <c r="AP13" s="79"/>
      <c r="AQ13" s="80"/>
      <c r="AR13" s="78"/>
      <c r="AS13" s="79"/>
      <c r="AT13" s="80"/>
      <c r="AU13" s="81"/>
      <c r="AV13" s="81"/>
      <c r="AW13" s="82"/>
      <c r="AX13" s="82"/>
      <c r="AY13" s="83"/>
      <c r="AZ13" s="83"/>
      <c r="BA13" s="83"/>
      <c r="BB13" s="83"/>
      <c r="BC13" s="83"/>
      <c r="BD13" s="83"/>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9.9" hidden="false" customHeight="true" outlineLevel="0" collapsed="false">
      <c r="A14" s="41"/>
      <c r="B14" s="73" t="n">
        <f aca="false">B13+1</f>
        <v>3</v>
      </c>
      <c r="C14" s="74"/>
      <c r="D14" s="74"/>
      <c r="E14" s="75"/>
      <c r="F14" s="75"/>
      <c r="G14" s="76"/>
      <c r="H14" s="76"/>
      <c r="I14" s="76"/>
      <c r="J14" s="76"/>
      <c r="K14" s="76"/>
      <c r="L14" s="77"/>
      <c r="M14" s="77"/>
      <c r="N14" s="77"/>
      <c r="O14" s="77"/>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81"/>
      <c r="AV14" s="81"/>
      <c r="AW14" s="82"/>
      <c r="AX14" s="82"/>
      <c r="AY14" s="83"/>
      <c r="AZ14" s="83"/>
      <c r="BA14" s="83"/>
      <c r="BB14" s="83"/>
      <c r="BC14" s="83"/>
      <c r="BD14" s="83"/>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9.9" hidden="false" customHeight="true" outlineLevel="0" collapsed="false">
      <c r="A15" s="41"/>
      <c r="B15" s="73" t="n">
        <f aca="false">B14+1</f>
        <v>4</v>
      </c>
      <c r="C15" s="74"/>
      <c r="D15" s="74"/>
      <c r="E15" s="75"/>
      <c r="F15" s="75"/>
      <c r="G15" s="76"/>
      <c r="H15" s="76"/>
      <c r="I15" s="76"/>
      <c r="J15" s="76"/>
      <c r="K15" s="76"/>
      <c r="L15" s="77"/>
      <c r="M15" s="77"/>
      <c r="N15" s="77"/>
      <c r="O15" s="77"/>
      <c r="P15" s="78"/>
      <c r="Q15" s="79"/>
      <c r="R15" s="79"/>
      <c r="S15" s="79"/>
      <c r="T15" s="79"/>
      <c r="U15" s="79"/>
      <c r="V15" s="80"/>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80"/>
      <c r="AU15" s="81"/>
      <c r="AV15" s="81"/>
      <c r="AW15" s="82"/>
      <c r="AX15" s="82"/>
      <c r="AY15" s="83"/>
      <c r="AZ15" s="83"/>
      <c r="BA15" s="83"/>
      <c r="BB15" s="83"/>
      <c r="BC15" s="83"/>
      <c r="BD15" s="83"/>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9.9" hidden="false" customHeight="true" outlineLevel="0" collapsed="false">
      <c r="A16" s="41"/>
      <c r="B16" s="73" t="n">
        <f aca="false">B15+1</f>
        <v>5</v>
      </c>
      <c r="C16" s="74"/>
      <c r="D16" s="74"/>
      <c r="E16" s="75"/>
      <c r="F16" s="75"/>
      <c r="G16" s="76"/>
      <c r="H16" s="76"/>
      <c r="I16" s="76"/>
      <c r="J16" s="76"/>
      <c r="K16" s="76"/>
      <c r="L16" s="77"/>
      <c r="M16" s="77"/>
      <c r="N16" s="77"/>
      <c r="O16" s="77"/>
      <c r="P16" s="78"/>
      <c r="Q16" s="79"/>
      <c r="R16" s="79"/>
      <c r="S16" s="79"/>
      <c r="T16" s="79"/>
      <c r="U16" s="79"/>
      <c r="V16" s="80"/>
      <c r="W16" s="78"/>
      <c r="X16" s="79"/>
      <c r="Y16" s="79"/>
      <c r="Z16" s="79"/>
      <c r="AA16" s="79"/>
      <c r="AB16" s="79"/>
      <c r="AC16" s="80"/>
      <c r="AD16" s="78"/>
      <c r="AE16" s="79"/>
      <c r="AF16" s="79"/>
      <c r="AG16" s="79"/>
      <c r="AH16" s="79"/>
      <c r="AI16" s="79"/>
      <c r="AJ16" s="80"/>
      <c r="AK16" s="78"/>
      <c r="AL16" s="79"/>
      <c r="AM16" s="79"/>
      <c r="AN16" s="79"/>
      <c r="AO16" s="79"/>
      <c r="AP16" s="79"/>
      <c r="AQ16" s="80"/>
      <c r="AR16" s="78"/>
      <c r="AS16" s="79"/>
      <c r="AT16" s="80"/>
      <c r="AU16" s="81"/>
      <c r="AV16" s="81"/>
      <c r="AW16" s="82"/>
      <c r="AX16" s="82"/>
      <c r="AY16" s="83"/>
      <c r="AZ16" s="83"/>
      <c r="BA16" s="83"/>
      <c r="BB16" s="83"/>
      <c r="BC16" s="83"/>
      <c r="BD16" s="83"/>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9.9" hidden="false" customHeight="true" outlineLevel="0" collapsed="false">
      <c r="A17" s="41"/>
      <c r="B17" s="73" t="n">
        <f aca="false">B16+1</f>
        <v>6</v>
      </c>
      <c r="C17" s="74"/>
      <c r="D17" s="74"/>
      <c r="E17" s="75"/>
      <c r="F17" s="75"/>
      <c r="G17" s="76"/>
      <c r="H17" s="76"/>
      <c r="I17" s="76"/>
      <c r="J17" s="76"/>
      <c r="K17" s="76"/>
      <c r="L17" s="77"/>
      <c r="M17" s="77"/>
      <c r="N17" s="77"/>
      <c r="O17" s="77"/>
      <c r="P17" s="78"/>
      <c r="Q17" s="79"/>
      <c r="R17" s="79"/>
      <c r="S17" s="79"/>
      <c r="T17" s="79"/>
      <c r="U17" s="79"/>
      <c r="V17" s="80"/>
      <c r="W17" s="78"/>
      <c r="X17" s="79"/>
      <c r="Y17" s="79"/>
      <c r="Z17" s="79"/>
      <c r="AA17" s="79"/>
      <c r="AB17" s="79"/>
      <c r="AC17" s="80"/>
      <c r="AD17" s="78"/>
      <c r="AE17" s="79"/>
      <c r="AF17" s="79"/>
      <c r="AG17" s="79"/>
      <c r="AH17" s="79"/>
      <c r="AI17" s="79"/>
      <c r="AJ17" s="80"/>
      <c r="AK17" s="78"/>
      <c r="AL17" s="79"/>
      <c r="AM17" s="79"/>
      <c r="AN17" s="79"/>
      <c r="AO17" s="79"/>
      <c r="AP17" s="79"/>
      <c r="AQ17" s="80"/>
      <c r="AR17" s="78"/>
      <c r="AS17" s="79"/>
      <c r="AT17" s="80"/>
      <c r="AU17" s="81"/>
      <c r="AV17" s="81"/>
      <c r="AW17" s="82"/>
      <c r="AX17" s="82"/>
      <c r="AY17" s="83"/>
      <c r="AZ17" s="83"/>
      <c r="BA17" s="83"/>
      <c r="BB17" s="83"/>
      <c r="BC17" s="83"/>
      <c r="BD17" s="83"/>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9.9" hidden="false" customHeight="true" outlineLevel="0" collapsed="false">
      <c r="A18" s="41"/>
      <c r="B18" s="73" t="n">
        <f aca="false">B17+1</f>
        <v>7</v>
      </c>
      <c r="C18" s="74"/>
      <c r="D18" s="74"/>
      <c r="E18" s="75"/>
      <c r="F18" s="75"/>
      <c r="G18" s="76"/>
      <c r="H18" s="76"/>
      <c r="I18" s="76"/>
      <c r="J18" s="76"/>
      <c r="K18" s="76"/>
      <c r="L18" s="77"/>
      <c r="M18" s="77"/>
      <c r="N18" s="77"/>
      <c r="O18" s="77"/>
      <c r="P18" s="78"/>
      <c r="Q18" s="79"/>
      <c r="R18" s="79"/>
      <c r="S18" s="79"/>
      <c r="T18" s="79"/>
      <c r="U18" s="79"/>
      <c r="V18" s="80"/>
      <c r="W18" s="78"/>
      <c r="X18" s="79"/>
      <c r="Y18" s="79"/>
      <c r="Z18" s="79"/>
      <c r="AA18" s="79"/>
      <c r="AB18" s="79"/>
      <c r="AC18" s="80"/>
      <c r="AD18" s="78"/>
      <c r="AE18" s="79"/>
      <c r="AF18" s="79"/>
      <c r="AG18" s="79"/>
      <c r="AH18" s="79"/>
      <c r="AI18" s="79"/>
      <c r="AJ18" s="80"/>
      <c r="AK18" s="78"/>
      <c r="AL18" s="79"/>
      <c r="AM18" s="79"/>
      <c r="AN18" s="79"/>
      <c r="AO18" s="79"/>
      <c r="AP18" s="79"/>
      <c r="AQ18" s="80"/>
      <c r="AR18" s="78"/>
      <c r="AS18" s="79"/>
      <c r="AT18" s="80"/>
      <c r="AU18" s="81"/>
      <c r="AV18" s="81"/>
      <c r="AW18" s="82"/>
      <c r="AX18" s="82"/>
      <c r="AY18" s="83"/>
      <c r="AZ18" s="83"/>
      <c r="BA18" s="83"/>
      <c r="BB18" s="83"/>
      <c r="BC18" s="83"/>
      <c r="BD18" s="83"/>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9.9" hidden="false" customHeight="true" outlineLevel="0" collapsed="false">
      <c r="A19" s="41"/>
      <c r="B19" s="73" t="n">
        <f aca="false">B18+1</f>
        <v>8</v>
      </c>
      <c r="C19" s="74"/>
      <c r="D19" s="74"/>
      <c r="E19" s="75"/>
      <c r="F19" s="75"/>
      <c r="G19" s="76"/>
      <c r="H19" s="76"/>
      <c r="I19" s="76"/>
      <c r="J19" s="76"/>
      <c r="K19" s="76"/>
      <c r="L19" s="77"/>
      <c r="M19" s="77"/>
      <c r="N19" s="77"/>
      <c r="O19" s="77"/>
      <c r="P19" s="78"/>
      <c r="Q19" s="79"/>
      <c r="R19" s="79"/>
      <c r="S19" s="79"/>
      <c r="T19" s="79"/>
      <c r="U19" s="79"/>
      <c r="V19" s="80"/>
      <c r="W19" s="78"/>
      <c r="X19" s="79"/>
      <c r="Y19" s="79"/>
      <c r="Z19" s="79"/>
      <c r="AA19" s="79"/>
      <c r="AB19" s="79"/>
      <c r="AC19" s="80"/>
      <c r="AD19" s="78"/>
      <c r="AE19" s="79"/>
      <c r="AF19" s="79"/>
      <c r="AG19" s="79"/>
      <c r="AH19" s="79"/>
      <c r="AI19" s="79"/>
      <c r="AJ19" s="80"/>
      <c r="AK19" s="78"/>
      <c r="AL19" s="79"/>
      <c r="AM19" s="79"/>
      <c r="AN19" s="79"/>
      <c r="AO19" s="79"/>
      <c r="AP19" s="79"/>
      <c r="AQ19" s="80"/>
      <c r="AR19" s="78"/>
      <c r="AS19" s="79"/>
      <c r="AT19" s="80"/>
      <c r="AU19" s="81"/>
      <c r="AV19" s="81"/>
      <c r="AW19" s="82"/>
      <c r="AX19" s="82"/>
      <c r="AY19" s="83"/>
      <c r="AZ19" s="83"/>
      <c r="BA19" s="83"/>
      <c r="BB19" s="83"/>
      <c r="BC19" s="83"/>
      <c r="BD19" s="83"/>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39.9" hidden="false" customHeight="true" outlineLevel="0" collapsed="false">
      <c r="A20" s="41"/>
      <c r="B20" s="73" t="n">
        <f aca="false">B19+1</f>
        <v>9</v>
      </c>
      <c r="C20" s="74"/>
      <c r="D20" s="74"/>
      <c r="E20" s="75"/>
      <c r="F20" s="75"/>
      <c r="G20" s="76"/>
      <c r="H20" s="76"/>
      <c r="I20" s="76"/>
      <c r="J20" s="76"/>
      <c r="K20" s="76"/>
      <c r="L20" s="77"/>
      <c r="M20" s="77"/>
      <c r="N20" s="77"/>
      <c r="O20" s="77"/>
      <c r="P20" s="78"/>
      <c r="Q20" s="79"/>
      <c r="R20" s="79"/>
      <c r="S20" s="79"/>
      <c r="T20" s="79"/>
      <c r="U20" s="79"/>
      <c r="V20" s="80"/>
      <c r="W20" s="78"/>
      <c r="X20" s="79"/>
      <c r="Y20" s="79"/>
      <c r="Z20" s="79"/>
      <c r="AA20" s="79"/>
      <c r="AB20" s="79"/>
      <c r="AC20" s="80"/>
      <c r="AD20" s="78"/>
      <c r="AE20" s="79"/>
      <c r="AF20" s="79"/>
      <c r="AG20" s="79"/>
      <c r="AH20" s="79"/>
      <c r="AI20" s="79"/>
      <c r="AJ20" s="80"/>
      <c r="AK20" s="78"/>
      <c r="AL20" s="79"/>
      <c r="AM20" s="79"/>
      <c r="AN20" s="79"/>
      <c r="AO20" s="79"/>
      <c r="AP20" s="79"/>
      <c r="AQ20" s="80"/>
      <c r="AR20" s="78"/>
      <c r="AS20" s="79"/>
      <c r="AT20" s="80"/>
      <c r="AU20" s="81"/>
      <c r="AV20" s="81"/>
      <c r="AW20" s="82"/>
      <c r="AX20" s="82"/>
      <c r="AY20" s="83"/>
      <c r="AZ20" s="83"/>
      <c r="BA20" s="83"/>
      <c r="BB20" s="83"/>
      <c r="BC20" s="83"/>
      <c r="BD20" s="83"/>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9.9" hidden="false" customHeight="true" outlineLevel="0" collapsed="false">
      <c r="A21" s="41"/>
      <c r="B21" s="73" t="n">
        <f aca="false">B20+1</f>
        <v>10</v>
      </c>
      <c r="C21" s="74"/>
      <c r="D21" s="74"/>
      <c r="E21" s="75"/>
      <c r="F21" s="75"/>
      <c r="G21" s="76"/>
      <c r="H21" s="76"/>
      <c r="I21" s="76"/>
      <c r="J21" s="76"/>
      <c r="K21" s="76"/>
      <c r="L21" s="77"/>
      <c r="M21" s="77"/>
      <c r="N21" s="77"/>
      <c r="O21" s="77"/>
      <c r="P21" s="78"/>
      <c r="Q21" s="79"/>
      <c r="R21" s="79"/>
      <c r="S21" s="79"/>
      <c r="T21" s="79"/>
      <c r="U21" s="79"/>
      <c r="V21" s="80"/>
      <c r="W21" s="78"/>
      <c r="X21" s="79"/>
      <c r="Y21" s="79"/>
      <c r="Z21" s="79"/>
      <c r="AA21" s="79"/>
      <c r="AB21" s="79"/>
      <c r="AC21" s="80"/>
      <c r="AD21" s="78"/>
      <c r="AE21" s="79"/>
      <c r="AF21" s="79"/>
      <c r="AG21" s="79"/>
      <c r="AH21" s="79"/>
      <c r="AI21" s="79"/>
      <c r="AJ21" s="80"/>
      <c r="AK21" s="78"/>
      <c r="AL21" s="79"/>
      <c r="AM21" s="79"/>
      <c r="AN21" s="79"/>
      <c r="AO21" s="79"/>
      <c r="AP21" s="79"/>
      <c r="AQ21" s="80"/>
      <c r="AR21" s="78"/>
      <c r="AS21" s="79"/>
      <c r="AT21" s="80"/>
      <c r="AU21" s="81"/>
      <c r="AV21" s="81"/>
      <c r="AW21" s="82"/>
      <c r="AX21" s="82"/>
      <c r="AY21" s="83"/>
      <c r="AZ21" s="83"/>
      <c r="BA21" s="83"/>
      <c r="BB21" s="83"/>
      <c r="BC21" s="83"/>
      <c r="BD21" s="83"/>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9.9" hidden="false" customHeight="true" outlineLevel="0" collapsed="false">
      <c r="A22" s="41"/>
      <c r="B22" s="73" t="n">
        <f aca="false">B21+1</f>
        <v>11</v>
      </c>
      <c r="C22" s="74"/>
      <c r="D22" s="74"/>
      <c r="E22" s="75"/>
      <c r="F22" s="75"/>
      <c r="G22" s="76"/>
      <c r="H22" s="76"/>
      <c r="I22" s="76"/>
      <c r="J22" s="76"/>
      <c r="K22" s="76"/>
      <c r="L22" s="77"/>
      <c r="M22" s="77"/>
      <c r="N22" s="77"/>
      <c r="O22" s="77"/>
      <c r="P22" s="78"/>
      <c r="Q22" s="79"/>
      <c r="R22" s="79"/>
      <c r="S22" s="79"/>
      <c r="T22" s="79"/>
      <c r="U22" s="79"/>
      <c r="V22" s="80"/>
      <c r="W22" s="78"/>
      <c r="X22" s="79"/>
      <c r="Y22" s="79"/>
      <c r="Z22" s="79"/>
      <c r="AA22" s="79"/>
      <c r="AB22" s="79"/>
      <c r="AC22" s="80"/>
      <c r="AD22" s="78"/>
      <c r="AE22" s="79"/>
      <c r="AF22" s="79"/>
      <c r="AG22" s="79"/>
      <c r="AH22" s="79"/>
      <c r="AI22" s="79"/>
      <c r="AJ22" s="80"/>
      <c r="AK22" s="78"/>
      <c r="AL22" s="79"/>
      <c r="AM22" s="79"/>
      <c r="AN22" s="79"/>
      <c r="AO22" s="79"/>
      <c r="AP22" s="79"/>
      <c r="AQ22" s="80"/>
      <c r="AR22" s="78"/>
      <c r="AS22" s="79"/>
      <c r="AT22" s="80"/>
      <c r="AU22" s="81"/>
      <c r="AV22" s="81"/>
      <c r="AW22" s="82"/>
      <c r="AX22" s="82"/>
      <c r="AY22" s="83"/>
      <c r="AZ22" s="83"/>
      <c r="BA22" s="83"/>
      <c r="BB22" s="83"/>
      <c r="BC22" s="83"/>
      <c r="BD22" s="83"/>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9.9" hidden="false" customHeight="true" outlineLevel="0" collapsed="false">
      <c r="A23" s="41"/>
      <c r="B23" s="73" t="n">
        <f aca="false">B22+1</f>
        <v>12</v>
      </c>
      <c r="C23" s="74"/>
      <c r="D23" s="74"/>
      <c r="E23" s="75"/>
      <c r="F23" s="75"/>
      <c r="G23" s="76"/>
      <c r="H23" s="76"/>
      <c r="I23" s="76"/>
      <c r="J23" s="76"/>
      <c r="K23" s="76"/>
      <c r="L23" s="77"/>
      <c r="M23" s="77"/>
      <c r="N23" s="77"/>
      <c r="O23" s="77"/>
      <c r="P23" s="78"/>
      <c r="Q23" s="79"/>
      <c r="R23" s="79"/>
      <c r="S23" s="79"/>
      <c r="T23" s="79"/>
      <c r="U23" s="79"/>
      <c r="V23" s="80"/>
      <c r="W23" s="78"/>
      <c r="X23" s="79"/>
      <c r="Y23" s="79"/>
      <c r="Z23" s="79"/>
      <c r="AA23" s="79"/>
      <c r="AB23" s="79"/>
      <c r="AC23" s="80"/>
      <c r="AD23" s="78"/>
      <c r="AE23" s="79"/>
      <c r="AF23" s="79"/>
      <c r="AG23" s="79"/>
      <c r="AH23" s="79"/>
      <c r="AI23" s="79"/>
      <c r="AJ23" s="80"/>
      <c r="AK23" s="78"/>
      <c r="AL23" s="79"/>
      <c r="AM23" s="79"/>
      <c r="AN23" s="79"/>
      <c r="AO23" s="79"/>
      <c r="AP23" s="79"/>
      <c r="AQ23" s="80"/>
      <c r="AR23" s="78"/>
      <c r="AS23" s="79"/>
      <c r="AT23" s="80"/>
      <c r="AU23" s="81"/>
      <c r="AV23" s="81"/>
      <c r="AW23" s="82"/>
      <c r="AX23" s="82"/>
      <c r="AY23" s="83"/>
      <c r="AZ23" s="83"/>
      <c r="BA23" s="83"/>
      <c r="BB23" s="83"/>
      <c r="BC23" s="83"/>
      <c r="BD23" s="83"/>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39.9" hidden="false" customHeight="true" outlineLevel="0" collapsed="false">
      <c r="A24" s="41"/>
      <c r="B24" s="73" t="n">
        <f aca="false">B23+1</f>
        <v>13</v>
      </c>
      <c r="C24" s="74"/>
      <c r="D24" s="74"/>
      <c r="E24" s="75"/>
      <c r="F24" s="75"/>
      <c r="G24" s="76"/>
      <c r="H24" s="76"/>
      <c r="I24" s="76"/>
      <c r="J24" s="76"/>
      <c r="K24" s="76"/>
      <c r="L24" s="77"/>
      <c r="M24" s="77"/>
      <c r="N24" s="77"/>
      <c r="O24" s="77"/>
      <c r="P24" s="78"/>
      <c r="Q24" s="79"/>
      <c r="R24" s="79"/>
      <c r="S24" s="79"/>
      <c r="T24" s="79"/>
      <c r="U24" s="79"/>
      <c r="V24" s="80"/>
      <c r="W24" s="78"/>
      <c r="X24" s="79"/>
      <c r="Y24" s="79"/>
      <c r="Z24" s="79"/>
      <c r="AA24" s="79"/>
      <c r="AB24" s="79"/>
      <c r="AC24" s="80"/>
      <c r="AD24" s="78"/>
      <c r="AE24" s="79"/>
      <c r="AF24" s="79"/>
      <c r="AG24" s="79"/>
      <c r="AH24" s="79"/>
      <c r="AI24" s="79"/>
      <c r="AJ24" s="80"/>
      <c r="AK24" s="78"/>
      <c r="AL24" s="79"/>
      <c r="AM24" s="79"/>
      <c r="AN24" s="79"/>
      <c r="AO24" s="79"/>
      <c r="AP24" s="79"/>
      <c r="AQ24" s="80"/>
      <c r="AR24" s="78"/>
      <c r="AS24" s="79"/>
      <c r="AT24" s="80"/>
      <c r="AU24" s="81"/>
      <c r="AV24" s="81"/>
      <c r="AW24" s="82"/>
      <c r="AX24" s="82"/>
      <c r="AY24" s="83"/>
      <c r="AZ24" s="83"/>
      <c r="BA24" s="83"/>
      <c r="BB24" s="83"/>
      <c r="BC24" s="83"/>
      <c r="BD24" s="83"/>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39.9" hidden="false" customHeight="true" outlineLevel="0" collapsed="false">
      <c r="A25" s="41"/>
      <c r="B25" s="73" t="n">
        <f aca="false">B24+1</f>
        <v>14</v>
      </c>
      <c r="C25" s="74"/>
      <c r="D25" s="74"/>
      <c r="E25" s="75"/>
      <c r="F25" s="75"/>
      <c r="G25" s="76"/>
      <c r="H25" s="76"/>
      <c r="I25" s="76"/>
      <c r="J25" s="76"/>
      <c r="K25" s="76"/>
      <c r="L25" s="77"/>
      <c r="M25" s="77"/>
      <c r="N25" s="77"/>
      <c r="O25" s="77"/>
      <c r="P25" s="78"/>
      <c r="Q25" s="79"/>
      <c r="R25" s="79"/>
      <c r="S25" s="79"/>
      <c r="T25" s="79"/>
      <c r="U25" s="79"/>
      <c r="V25" s="80"/>
      <c r="W25" s="78"/>
      <c r="X25" s="79"/>
      <c r="Y25" s="79"/>
      <c r="Z25" s="79"/>
      <c r="AA25" s="79"/>
      <c r="AB25" s="79"/>
      <c r="AC25" s="80"/>
      <c r="AD25" s="78"/>
      <c r="AE25" s="79"/>
      <c r="AF25" s="79"/>
      <c r="AG25" s="79"/>
      <c r="AH25" s="79"/>
      <c r="AI25" s="79"/>
      <c r="AJ25" s="80"/>
      <c r="AK25" s="78"/>
      <c r="AL25" s="79"/>
      <c r="AM25" s="79"/>
      <c r="AN25" s="79"/>
      <c r="AO25" s="79"/>
      <c r="AP25" s="79"/>
      <c r="AQ25" s="80"/>
      <c r="AR25" s="78"/>
      <c r="AS25" s="79"/>
      <c r="AT25" s="80"/>
      <c r="AU25" s="81"/>
      <c r="AV25" s="81"/>
      <c r="AW25" s="82"/>
      <c r="AX25" s="82"/>
      <c r="AY25" s="83"/>
      <c r="AZ25" s="83"/>
      <c r="BA25" s="83"/>
      <c r="BB25" s="83"/>
      <c r="BC25" s="83"/>
      <c r="BD25" s="83"/>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9.9" hidden="false" customHeight="true" outlineLevel="0" collapsed="false">
      <c r="A26" s="41"/>
      <c r="B26" s="73" t="n">
        <f aca="false">B25+1</f>
        <v>15</v>
      </c>
      <c r="C26" s="74"/>
      <c r="D26" s="74"/>
      <c r="E26" s="75"/>
      <c r="F26" s="75"/>
      <c r="G26" s="76"/>
      <c r="H26" s="76"/>
      <c r="I26" s="76"/>
      <c r="J26" s="76"/>
      <c r="K26" s="76"/>
      <c r="L26" s="77"/>
      <c r="M26" s="77"/>
      <c r="N26" s="77"/>
      <c r="O26" s="77"/>
      <c r="P26" s="78"/>
      <c r="Q26" s="79"/>
      <c r="R26" s="79"/>
      <c r="S26" s="79"/>
      <c r="T26" s="79"/>
      <c r="U26" s="79"/>
      <c r="V26" s="80"/>
      <c r="W26" s="78"/>
      <c r="X26" s="79"/>
      <c r="Y26" s="79"/>
      <c r="Z26" s="79"/>
      <c r="AA26" s="79"/>
      <c r="AB26" s="79"/>
      <c r="AC26" s="80"/>
      <c r="AD26" s="78"/>
      <c r="AE26" s="79"/>
      <c r="AF26" s="79"/>
      <c r="AG26" s="79"/>
      <c r="AH26" s="79"/>
      <c r="AI26" s="79"/>
      <c r="AJ26" s="80"/>
      <c r="AK26" s="78"/>
      <c r="AL26" s="79"/>
      <c r="AM26" s="79"/>
      <c r="AN26" s="79"/>
      <c r="AO26" s="79"/>
      <c r="AP26" s="79"/>
      <c r="AQ26" s="80"/>
      <c r="AR26" s="78"/>
      <c r="AS26" s="79"/>
      <c r="AT26" s="80"/>
      <c r="AU26" s="81"/>
      <c r="AV26" s="81"/>
      <c r="AW26" s="82"/>
      <c r="AX26" s="82"/>
      <c r="AY26" s="83"/>
      <c r="AZ26" s="83"/>
      <c r="BA26" s="83"/>
      <c r="BB26" s="83"/>
      <c r="BC26" s="83"/>
      <c r="BD26" s="83"/>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39.9" hidden="false" customHeight="true" outlineLevel="0" collapsed="false">
      <c r="A27" s="41"/>
      <c r="B27" s="73" t="n">
        <f aca="false">B26+1</f>
        <v>16</v>
      </c>
      <c r="C27" s="84"/>
      <c r="D27" s="85"/>
      <c r="E27" s="86"/>
      <c r="F27" s="87"/>
      <c r="G27" s="88"/>
      <c r="H27" s="89"/>
      <c r="I27" s="89"/>
      <c r="J27" s="89"/>
      <c r="K27" s="90"/>
      <c r="L27" s="86"/>
      <c r="M27" s="91"/>
      <c r="N27" s="91"/>
      <c r="O27" s="92"/>
      <c r="P27" s="78"/>
      <c r="Q27" s="79"/>
      <c r="R27" s="79"/>
      <c r="S27" s="79"/>
      <c r="T27" s="79"/>
      <c r="U27" s="79"/>
      <c r="V27" s="80"/>
      <c r="W27" s="78"/>
      <c r="X27" s="79"/>
      <c r="Y27" s="79"/>
      <c r="Z27" s="79"/>
      <c r="AA27" s="79"/>
      <c r="AB27" s="79"/>
      <c r="AC27" s="80"/>
      <c r="AD27" s="78"/>
      <c r="AE27" s="79"/>
      <c r="AF27" s="79"/>
      <c r="AG27" s="79"/>
      <c r="AH27" s="79"/>
      <c r="AI27" s="79"/>
      <c r="AJ27" s="80"/>
      <c r="AK27" s="78"/>
      <c r="AL27" s="79"/>
      <c r="AM27" s="79"/>
      <c r="AN27" s="79"/>
      <c r="AO27" s="79"/>
      <c r="AP27" s="79"/>
      <c r="AQ27" s="80"/>
      <c r="AR27" s="78"/>
      <c r="AS27" s="79"/>
      <c r="AT27" s="80"/>
      <c r="AU27" s="93"/>
      <c r="AV27" s="94"/>
      <c r="AW27" s="95"/>
      <c r="AX27" s="96"/>
      <c r="AY27" s="97"/>
      <c r="AZ27" s="98"/>
      <c r="BA27" s="98"/>
      <c r="BB27" s="98"/>
      <c r="BC27" s="98"/>
      <c r="BD27" s="99"/>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39.9" hidden="false" customHeight="true" outlineLevel="0" collapsed="false">
      <c r="A28" s="41"/>
      <c r="B28" s="73" t="n">
        <f aca="false">B27+1</f>
        <v>17</v>
      </c>
      <c r="C28" s="84"/>
      <c r="D28" s="85"/>
      <c r="E28" s="86"/>
      <c r="F28" s="87"/>
      <c r="G28" s="88"/>
      <c r="H28" s="89"/>
      <c r="I28" s="89"/>
      <c r="J28" s="89"/>
      <c r="K28" s="90"/>
      <c r="L28" s="86"/>
      <c r="M28" s="91"/>
      <c r="N28" s="91"/>
      <c r="O28" s="92"/>
      <c r="P28" s="78"/>
      <c r="Q28" s="79"/>
      <c r="R28" s="79"/>
      <c r="S28" s="79"/>
      <c r="T28" s="79"/>
      <c r="U28" s="79"/>
      <c r="V28" s="80"/>
      <c r="W28" s="78"/>
      <c r="X28" s="79"/>
      <c r="Y28" s="79"/>
      <c r="Z28" s="79"/>
      <c r="AA28" s="79"/>
      <c r="AB28" s="79"/>
      <c r="AC28" s="80"/>
      <c r="AD28" s="78"/>
      <c r="AE28" s="79"/>
      <c r="AF28" s="79"/>
      <c r="AG28" s="79"/>
      <c r="AH28" s="79"/>
      <c r="AI28" s="79"/>
      <c r="AJ28" s="80"/>
      <c r="AK28" s="78"/>
      <c r="AL28" s="79"/>
      <c r="AM28" s="79"/>
      <c r="AN28" s="79"/>
      <c r="AO28" s="79"/>
      <c r="AP28" s="79"/>
      <c r="AQ28" s="80"/>
      <c r="AR28" s="78"/>
      <c r="AS28" s="79"/>
      <c r="AT28" s="80"/>
      <c r="AU28" s="93"/>
      <c r="AV28" s="94"/>
      <c r="AW28" s="95"/>
      <c r="AX28" s="96"/>
      <c r="AY28" s="97"/>
      <c r="AZ28" s="98"/>
      <c r="BA28" s="98"/>
      <c r="BB28" s="98"/>
      <c r="BC28" s="98"/>
      <c r="BD28" s="99"/>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39.9" hidden="false" customHeight="true" outlineLevel="0" collapsed="false">
      <c r="A29" s="41"/>
      <c r="B29" s="73" t="n">
        <f aca="false">B28+1</f>
        <v>18</v>
      </c>
      <c r="C29" s="84"/>
      <c r="D29" s="85"/>
      <c r="E29" s="86"/>
      <c r="F29" s="87"/>
      <c r="G29" s="88"/>
      <c r="H29" s="89"/>
      <c r="I29" s="89"/>
      <c r="J29" s="89"/>
      <c r="K29" s="90"/>
      <c r="L29" s="86"/>
      <c r="M29" s="91"/>
      <c r="N29" s="91"/>
      <c r="O29" s="92"/>
      <c r="P29" s="78"/>
      <c r="Q29" s="79"/>
      <c r="R29" s="79"/>
      <c r="S29" s="79"/>
      <c r="T29" s="79"/>
      <c r="U29" s="79"/>
      <c r="V29" s="80"/>
      <c r="W29" s="78"/>
      <c r="X29" s="79"/>
      <c r="Y29" s="79"/>
      <c r="Z29" s="79"/>
      <c r="AA29" s="79"/>
      <c r="AB29" s="79"/>
      <c r="AC29" s="80"/>
      <c r="AD29" s="78"/>
      <c r="AE29" s="79"/>
      <c r="AF29" s="79"/>
      <c r="AG29" s="79"/>
      <c r="AH29" s="79"/>
      <c r="AI29" s="79"/>
      <c r="AJ29" s="80"/>
      <c r="AK29" s="78"/>
      <c r="AL29" s="79"/>
      <c r="AM29" s="79"/>
      <c r="AN29" s="79"/>
      <c r="AO29" s="79"/>
      <c r="AP29" s="79"/>
      <c r="AQ29" s="80"/>
      <c r="AR29" s="78"/>
      <c r="AS29" s="79"/>
      <c r="AT29" s="80"/>
      <c r="AU29" s="93"/>
      <c r="AV29" s="94"/>
      <c r="AW29" s="95"/>
      <c r="AX29" s="96"/>
      <c r="AY29" s="97"/>
      <c r="AZ29" s="98"/>
      <c r="BA29" s="98"/>
      <c r="BB29" s="98"/>
      <c r="BC29" s="98"/>
      <c r="BD29" s="99"/>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39.9" hidden="false" customHeight="true" outlineLevel="0" collapsed="false">
      <c r="A30" s="41"/>
      <c r="B30" s="73" t="n">
        <f aca="false">B29+1</f>
        <v>19</v>
      </c>
      <c r="C30" s="84"/>
      <c r="D30" s="85"/>
      <c r="E30" s="86"/>
      <c r="F30" s="87"/>
      <c r="G30" s="88"/>
      <c r="H30" s="89"/>
      <c r="I30" s="89"/>
      <c r="J30" s="89"/>
      <c r="K30" s="90"/>
      <c r="L30" s="86"/>
      <c r="M30" s="91"/>
      <c r="N30" s="91"/>
      <c r="O30" s="92"/>
      <c r="P30" s="78"/>
      <c r="Q30" s="79"/>
      <c r="R30" s="79"/>
      <c r="S30" s="79"/>
      <c r="T30" s="79"/>
      <c r="U30" s="79"/>
      <c r="V30" s="80"/>
      <c r="W30" s="78"/>
      <c r="X30" s="79"/>
      <c r="Y30" s="79"/>
      <c r="Z30" s="79"/>
      <c r="AA30" s="79"/>
      <c r="AB30" s="79"/>
      <c r="AC30" s="80"/>
      <c r="AD30" s="78"/>
      <c r="AE30" s="79"/>
      <c r="AF30" s="79"/>
      <c r="AG30" s="79"/>
      <c r="AH30" s="79"/>
      <c r="AI30" s="79"/>
      <c r="AJ30" s="80"/>
      <c r="AK30" s="78"/>
      <c r="AL30" s="79"/>
      <c r="AM30" s="79"/>
      <c r="AN30" s="79"/>
      <c r="AO30" s="79"/>
      <c r="AP30" s="79"/>
      <c r="AQ30" s="80"/>
      <c r="AR30" s="78"/>
      <c r="AS30" s="79"/>
      <c r="AT30" s="80"/>
      <c r="AU30" s="93"/>
      <c r="AV30" s="94"/>
      <c r="AW30" s="95"/>
      <c r="AX30" s="96"/>
      <c r="AY30" s="97"/>
      <c r="AZ30" s="98"/>
      <c r="BA30" s="98"/>
      <c r="BB30" s="98"/>
      <c r="BC30" s="98"/>
      <c r="BD30" s="99"/>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39.9" hidden="false" customHeight="true" outlineLevel="0" collapsed="false">
      <c r="A31" s="41"/>
      <c r="B31" s="73" t="n">
        <f aca="false">B30+1</f>
        <v>20</v>
      </c>
      <c r="C31" s="84"/>
      <c r="D31" s="85"/>
      <c r="E31" s="86"/>
      <c r="F31" s="87"/>
      <c r="G31" s="88"/>
      <c r="H31" s="89"/>
      <c r="I31" s="89"/>
      <c r="J31" s="89"/>
      <c r="K31" s="90"/>
      <c r="L31" s="86"/>
      <c r="M31" s="91"/>
      <c r="N31" s="91"/>
      <c r="O31" s="92"/>
      <c r="P31" s="78"/>
      <c r="Q31" s="79"/>
      <c r="R31" s="79"/>
      <c r="S31" s="79"/>
      <c r="T31" s="79"/>
      <c r="U31" s="79"/>
      <c r="V31" s="80"/>
      <c r="W31" s="78"/>
      <c r="X31" s="79"/>
      <c r="Y31" s="79"/>
      <c r="Z31" s="79"/>
      <c r="AA31" s="79"/>
      <c r="AB31" s="79"/>
      <c r="AC31" s="80"/>
      <c r="AD31" s="78"/>
      <c r="AE31" s="79"/>
      <c r="AF31" s="79"/>
      <c r="AG31" s="79"/>
      <c r="AH31" s="79"/>
      <c r="AI31" s="79"/>
      <c r="AJ31" s="80"/>
      <c r="AK31" s="78"/>
      <c r="AL31" s="79"/>
      <c r="AM31" s="79"/>
      <c r="AN31" s="79"/>
      <c r="AO31" s="79"/>
      <c r="AP31" s="79"/>
      <c r="AQ31" s="80"/>
      <c r="AR31" s="78"/>
      <c r="AS31" s="79"/>
      <c r="AT31" s="80"/>
      <c r="AU31" s="93"/>
      <c r="AV31" s="94"/>
      <c r="AW31" s="95"/>
      <c r="AX31" s="96"/>
      <c r="AY31" s="97"/>
      <c r="AZ31" s="98"/>
      <c r="BA31" s="98"/>
      <c r="BB31" s="98"/>
      <c r="BC31" s="98"/>
      <c r="BD31" s="99"/>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9.9" hidden="false" customHeight="true" outlineLevel="0" collapsed="false">
      <c r="A32" s="41"/>
      <c r="B32" s="73" t="n">
        <f aca="false">B31+1</f>
        <v>21</v>
      </c>
      <c r="C32" s="84"/>
      <c r="D32" s="85"/>
      <c r="E32" s="86"/>
      <c r="F32" s="87"/>
      <c r="G32" s="88"/>
      <c r="H32" s="89"/>
      <c r="I32" s="89"/>
      <c r="J32" s="89"/>
      <c r="K32" s="90"/>
      <c r="L32" s="86"/>
      <c r="M32" s="91"/>
      <c r="N32" s="91"/>
      <c r="O32" s="92"/>
      <c r="P32" s="78"/>
      <c r="Q32" s="79"/>
      <c r="R32" s="79"/>
      <c r="S32" s="79"/>
      <c r="T32" s="79"/>
      <c r="U32" s="79"/>
      <c r="V32" s="80"/>
      <c r="W32" s="78"/>
      <c r="X32" s="79"/>
      <c r="Y32" s="79"/>
      <c r="Z32" s="79"/>
      <c r="AA32" s="79"/>
      <c r="AB32" s="79"/>
      <c r="AC32" s="80"/>
      <c r="AD32" s="78"/>
      <c r="AE32" s="79"/>
      <c r="AF32" s="79"/>
      <c r="AG32" s="79"/>
      <c r="AH32" s="79"/>
      <c r="AI32" s="79"/>
      <c r="AJ32" s="80"/>
      <c r="AK32" s="78"/>
      <c r="AL32" s="79"/>
      <c r="AM32" s="79"/>
      <c r="AN32" s="79"/>
      <c r="AO32" s="79"/>
      <c r="AP32" s="79"/>
      <c r="AQ32" s="80"/>
      <c r="AR32" s="78"/>
      <c r="AS32" s="79"/>
      <c r="AT32" s="80"/>
      <c r="AU32" s="93"/>
      <c r="AV32" s="94"/>
      <c r="AW32" s="95"/>
      <c r="AX32" s="96"/>
      <c r="AY32" s="97"/>
      <c r="AZ32" s="98"/>
      <c r="BA32" s="98"/>
      <c r="BB32" s="98"/>
      <c r="BC32" s="98"/>
      <c r="BD32" s="99"/>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9.9" hidden="false" customHeight="true" outlineLevel="0" collapsed="false">
      <c r="A33" s="41"/>
      <c r="B33" s="73" t="n">
        <f aca="false">B32+1</f>
        <v>22</v>
      </c>
      <c r="C33" s="84"/>
      <c r="D33" s="85"/>
      <c r="E33" s="86"/>
      <c r="F33" s="87"/>
      <c r="G33" s="88"/>
      <c r="H33" s="89"/>
      <c r="I33" s="89"/>
      <c r="J33" s="89"/>
      <c r="K33" s="90"/>
      <c r="L33" s="86"/>
      <c r="M33" s="91"/>
      <c r="N33" s="91"/>
      <c r="O33" s="92"/>
      <c r="P33" s="78"/>
      <c r="Q33" s="79"/>
      <c r="R33" s="79"/>
      <c r="S33" s="79"/>
      <c r="T33" s="79"/>
      <c r="U33" s="79"/>
      <c r="V33" s="80"/>
      <c r="W33" s="78"/>
      <c r="X33" s="79"/>
      <c r="Y33" s="79"/>
      <c r="Z33" s="79"/>
      <c r="AA33" s="79"/>
      <c r="AB33" s="79"/>
      <c r="AC33" s="80"/>
      <c r="AD33" s="78"/>
      <c r="AE33" s="79"/>
      <c r="AF33" s="79"/>
      <c r="AG33" s="79"/>
      <c r="AH33" s="79"/>
      <c r="AI33" s="79"/>
      <c r="AJ33" s="80"/>
      <c r="AK33" s="78"/>
      <c r="AL33" s="79"/>
      <c r="AM33" s="79"/>
      <c r="AN33" s="79"/>
      <c r="AO33" s="79"/>
      <c r="AP33" s="79"/>
      <c r="AQ33" s="80"/>
      <c r="AR33" s="78"/>
      <c r="AS33" s="79"/>
      <c r="AT33" s="80"/>
      <c r="AU33" s="93"/>
      <c r="AV33" s="94"/>
      <c r="AW33" s="95"/>
      <c r="AX33" s="96"/>
      <c r="AY33" s="97"/>
      <c r="AZ33" s="98"/>
      <c r="BA33" s="98"/>
      <c r="BB33" s="98"/>
      <c r="BC33" s="98"/>
      <c r="BD33" s="99"/>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9.9" hidden="false" customHeight="true" outlineLevel="0" collapsed="false">
      <c r="A34" s="41"/>
      <c r="B34" s="73" t="n">
        <f aca="false">B33+1</f>
        <v>23</v>
      </c>
      <c r="C34" s="84"/>
      <c r="D34" s="85"/>
      <c r="E34" s="86"/>
      <c r="F34" s="87"/>
      <c r="G34" s="88"/>
      <c r="H34" s="89"/>
      <c r="I34" s="89"/>
      <c r="J34" s="89"/>
      <c r="K34" s="90"/>
      <c r="L34" s="86"/>
      <c r="M34" s="91"/>
      <c r="N34" s="91"/>
      <c r="O34" s="92"/>
      <c r="P34" s="78"/>
      <c r="Q34" s="79"/>
      <c r="R34" s="79"/>
      <c r="S34" s="79"/>
      <c r="T34" s="79"/>
      <c r="U34" s="79"/>
      <c r="V34" s="80"/>
      <c r="W34" s="78"/>
      <c r="X34" s="79"/>
      <c r="Y34" s="79"/>
      <c r="Z34" s="79"/>
      <c r="AA34" s="79"/>
      <c r="AB34" s="79"/>
      <c r="AC34" s="80"/>
      <c r="AD34" s="78"/>
      <c r="AE34" s="79"/>
      <c r="AF34" s="79"/>
      <c r="AG34" s="79"/>
      <c r="AH34" s="79"/>
      <c r="AI34" s="79"/>
      <c r="AJ34" s="80"/>
      <c r="AK34" s="78"/>
      <c r="AL34" s="79"/>
      <c r="AM34" s="79"/>
      <c r="AN34" s="79"/>
      <c r="AO34" s="79"/>
      <c r="AP34" s="79"/>
      <c r="AQ34" s="80"/>
      <c r="AR34" s="78"/>
      <c r="AS34" s="79"/>
      <c r="AT34" s="80"/>
      <c r="AU34" s="93"/>
      <c r="AV34" s="94"/>
      <c r="AW34" s="95"/>
      <c r="AX34" s="96"/>
      <c r="AY34" s="97"/>
      <c r="AZ34" s="98"/>
      <c r="BA34" s="98"/>
      <c r="BB34" s="98"/>
      <c r="BC34" s="98"/>
      <c r="BD34" s="99"/>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9.9" hidden="false" customHeight="true" outlineLevel="0" collapsed="false">
      <c r="A35" s="41"/>
      <c r="B35" s="73" t="n">
        <f aca="false">B34+1</f>
        <v>24</v>
      </c>
      <c r="C35" s="84"/>
      <c r="D35" s="85"/>
      <c r="E35" s="86"/>
      <c r="F35" s="87"/>
      <c r="G35" s="88"/>
      <c r="H35" s="89"/>
      <c r="I35" s="89"/>
      <c r="J35" s="89"/>
      <c r="K35" s="90"/>
      <c r="L35" s="86"/>
      <c r="M35" s="91"/>
      <c r="N35" s="91"/>
      <c r="O35" s="92"/>
      <c r="P35" s="78"/>
      <c r="Q35" s="79"/>
      <c r="R35" s="79"/>
      <c r="S35" s="79"/>
      <c r="T35" s="79"/>
      <c r="U35" s="79"/>
      <c r="V35" s="80"/>
      <c r="W35" s="78"/>
      <c r="X35" s="79"/>
      <c r="Y35" s="79"/>
      <c r="Z35" s="79"/>
      <c r="AA35" s="79"/>
      <c r="AB35" s="79"/>
      <c r="AC35" s="80"/>
      <c r="AD35" s="78"/>
      <c r="AE35" s="79"/>
      <c r="AF35" s="79"/>
      <c r="AG35" s="79"/>
      <c r="AH35" s="79"/>
      <c r="AI35" s="79"/>
      <c r="AJ35" s="80"/>
      <c r="AK35" s="78"/>
      <c r="AL35" s="79"/>
      <c r="AM35" s="79"/>
      <c r="AN35" s="79"/>
      <c r="AO35" s="79"/>
      <c r="AP35" s="79"/>
      <c r="AQ35" s="80"/>
      <c r="AR35" s="78"/>
      <c r="AS35" s="79"/>
      <c r="AT35" s="80"/>
      <c r="AU35" s="93"/>
      <c r="AV35" s="94"/>
      <c r="AW35" s="95"/>
      <c r="AX35" s="96"/>
      <c r="AY35" s="97"/>
      <c r="AZ35" s="98"/>
      <c r="BA35" s="98"/>
      <c r="BB35" s="98"/>
      <c r="BC35" s="98"/>
      <c r="BD35" s="99"/>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39.9" hidden="false" customHeight="true" outlineLevel="0" collapsed="false">
      <c r="A36" s="41"/>
      <c r="B36" s="73" t="n">
        <f aca="false">B35+1</f>
        <v>25</v>
      </c>
      <c r="C36" s="84"/>
      <c r="D36" s="85"/>
      <c r="E36" s="86"/>
      <c r="F36" s="87"/>
      <c r="G36" s="88"/>
      <c r="H36" s="89"/>
      <c r="I36" s="89"/>
      <c r="J36" s="89"/>
      <c r="K36" s="90"/>
      <c r="L36" s="86"/>
      <c r="M36" s="91"/>
      <c r="N36" s="91"/>
      <c r="O36" s="92"/>
      <c r="P36" s="78"/>
      <c r="Q36" s="79"/>
      <c r="R36" s="79"/>
      <c r="S36" s="79"/>
      <c r="T36" s="79"/>
      <c r="U36" s="79"/>
      <c r="V36" s="80"/>
      <c r="W36" s="78"/>
      <c r="X36" s="79"/>
      <c r="Y36" s="79"/>
      <c r="Z36" s="79"/>
      <c r="AA36" s="79"/>
      <c r="AB36" s="79"/>
      <c r="AC36" s="80"/>
      <c r="AD36" s="78"/>
      <c r="AE36" s="79"/>
      <c r="AF36" s="79"/>
      <c r="AG36" s="79"/>
      <c r="AH36" s="79"/>
      <c r="AI36" s="79"/>
      <c r="AJ36" s="80"/>
      <c r="AK36" s="78"/>
      <c r="AL36" s="79"/>
      <c r="AM36" s="79"/>
      <c r="AN36" s="79"/>
      <c r="AO36" s="79"/>
      <c r="AP36" s="79"/>
      <c r="AQ36" s="80"/>
      <c r="AR36" s="78"/>
      <c r="AS36" s="79"/>
      <c r="AT36" s="80"/>
      <c r="AU36" s="93"/>
      <c r="AV36" s="94"/>
      <c r="AW36" s="95"/>
      <c r="AX36" s="96"/>
      <c r="AY36" s="97"/>
      <c r="AZ36" s="98"/>
      <c r="BA36" s="98"/>
      <c r="BB36" s="98"/>
      <c r="BC36" s="98"/>
      <c r="BD36" s="99"/>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39.9" hidden="false" customHeight="true" outlineLevel="0" collapsed="false">
      <c r="A37" s="41"/>
      <c r="B37" s="73" t="n">
        <f aca="false">B36+1</f>
        <v>26</v>
      </c>
      <c r="C37" s="74"/>
      <c r="D37" s="74"/>
      <c r="E37" s="75"/>
      <c r="F37" s="75"/>
      <c r="G37" s="76"/>
      <c r="H37" s="76"/>
      <c r="I37" s="76"/>
      <c r="J37" s="76"/>
      <c r="K37" s="76"/>
      <c r="L37" s="77"/>
      <c r="M37" s="77"/>
      <c r="N37" s="77"/>
      <c r="O37" s="77"/>
      <c r="P37" s="78"/>
      <c r="Q37" s="79"/>
      <c r="R37" s="79"/>
      <c r="S37" s="79"/>
      <c r="T37" s="79"/>
      <c r="U37" s="79"/>
      <c r="V37" s="80"/>
      <c r="W37" s="78"/>
      <c r="X37" s="79"/>
      <c r="Y37" s="79"/>
      <c r="Z37" s="79"/>
      <c r="AA37" s="79"/>
      <c r="AB37" s="79"/>
      <c r="AC37" s="80"/>
      <c r="AD37" s="78"/>
      <c r="AE37" s="79"/>
      <c r="AF37" s="79"/>
      <c r="AG37" s="79"/>
      <c r="AH37" s="79"/>
      <c r="AI37" s="79"/>
      <c r="AJ37" s="80"/>
      <c r="AK37" s="78"/>
      <c r="AL37" s="79"/>
      <c r="AM37" s="79"/>
      <c r="AN37" s="79"/>
      <c r="AO37" s="79"/>
      <c r="AP37" s="79"/>
      <c r="AQ37" s="80"/>
      <c r="AR37" s="78"/>
      <c r="AS37" s="79"/>
      <c r="AT37" s="80"/>
      <c r="AU37" s="81"/>
      <c r="AV37" s="81"/>
      <c r="AW37" s="82"/>
      <c r="AX37" s="82"/>
      <c r="AY37" s="83"/>
      <c r="AZ37" s="83"/>
      <c r="BA37" s="83"/>
      <c r="BB37" s="83"/>
      <c r="BC37" s="83"/>
      <c r="BD37" s="83"/>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39.9" hidden="false" customHeight="true" outlineLevel="0" collapsed="false">
      <c r="A38" s="41"/>
      <c r="B38" s="73" t="n">
        <f aca="false">B37+1</f>
        <v>27</v>
      </c>
      <c r="C38" s="74"/>
      <c r="D38" s="74"/>
      <c r="E38" s="75"/>
      <c r="F38" s="75"/>
      <c r="G38" s="76"/>
      <c r="H38" s="76"/>
      <c r="I38" s="76"/>
      <c r="J38" s="76"/>
      <c r="K38" s="76"/>
      <c r="L38" s="77"/>
      <c r="M38" s="77"/>
      <c r="N38" s="77"/>
      <c r="O38" s="77"/>
      <c r="P38" s="78"/>
      <c r="Q38" s="79"/>
      <c r="R38" s="79"/>
      <c r="S38" s="79"/>
      <c r="T38" s="79"/>
      <c r="U38" s="79"/>
      <c r="V38" s="80"/>
      <c r="W38" s="78"/>
      <c r="X38" s="79"/>
      <c r="Y38" s="79"/>
      <c r="Z38" s="79"/>
      <c r="AA38" s="79"/>
      <c r="AB38" s="79"/>
      <c r="AC38" s="80"/>
      <c r="AD38" s="78"/>
      <c r="AE38" s="79"/>
      <c r="AF38" s="79"/>
      <c r="AG38" s="79"/>
      <c r="AH38" s="79"/>
      <c r="AI38" s="79"/>
      <c r="AJ38" s="80"/>
      <c r="AK38" s="78"/>
      <c r="AL38" s="79"/>
      <c r="AM38" s="79"/>
      <c r="AN38" s="79"/>
      <c r="AO38" s="79"/>
      <c r="AP38" s="79"/>
      <c r="AQ38" s="80"/>
      <c r="AR38" s="78"/>
      <c r="AS38" s="79"/>
      <c r="AT38" s="80"/>
      <c r="AU38" s="81"/>
      <c r="AV38" s="81"/>
      <c r="AW38" s="82"/>
      <c r="AX38" s="82"/>
      <c r="AY38" s="83"/>
      <c r="AZ38" s="83"/>
      <c r="BA38" s="83"/>
      <c r="BB38" s="83"/>
      <c r="BC38" s="83"/>
      <c r="BD38" s="83"/>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9.9" hidden="false" customHeight="true" outlineLevel="0" collapsed="false">
      <c r="A39" s="41"/>
      <c r="B39" s="100" t="n">
        <f aca="false">B38+1</f>
        <v>28</v>
      </c>
      <c r="C39" s="101"/>
      <c r="D39" s="101"/>
      <c r="E39" s="102"/>
      <c r="F39" s="102"/>
      <c r="G39" s="103"/>
      <c r="H39" s="103"/>
      <c r="I39" s="103"/>
      <c r="J39" s="103"/>
      <c r="K39" s="103"/>
      <c r="L39" s="104"/>
      <c r="M39" s="104"/>
      <c r="N39" s="104"/>
      <c r="O39" s="104"/>
      <c r="P39" s="105"/>
      <c r="Q39" s="106"/>
      <c r="R39" s="106"/>
      <c r="S39" s="106"/>
      <c r="T39" s="106"/>
      <c r="U39" s="106"/>
      <c r="V39" s="107"/>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7"/>
      <c r="AU39" s="108"/>
      <c r="AV39" s="108"/>
      <c r="AW39" s="109"/>
      <c r="AX39" s="109"/>
      <c r="AY39" s="110"/>
      <c r="AZ39" s="110"/>
      <c r="BA39" s="110"/>
      <c r="BB39" s="110"/>
      <c r="BC39" s="110"/>
      <c r="BD39" s="11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41"/>
      <c r="B40" s="41"/>
      <c r="C40" s="111"/>
      <c r="D40" s="112"/>
      <c r="E40" s="113"/>
      <c r="F40" s="43"/>
      <c r="G40" s="43"/>
      <c r="H40" s="43"/>
      <c r="I40" s="43"/>
      <c r="J40" s="43"/>
      <c r="K40" s="43"/>
      <c r="L40" s="43"/>
      <c r="M40" s="43"/>
      <c r="N40" s="43"/>
      <c r="O40" s="43"/>
      <c r="P40" s="43"/>
      <c r="Q40" s="43"/>
      <c r="R40" s="43"/>
      <c r="S40" s="43"/>
      <c r="T40" s="43"/>
      <c r="U40" s="43"/>
      <c r="V40" s="43"/>
      <c r="W40" s="43"/>
      <c r="X40" s="43"/>
      <c r="Y40" s="43"/>
      <c r="Z40" s="43"/>
      <c r="AA40" s="43"/>
      <c r="AB40" s="43"/>
      <c r="AC40" s="114"/>
      <c r="AD40" s="43"/>
      <c r="AE40" s="43"/>
      <c r="AF40" s="43"/>
      <c r="AG40" s="43"/>
      <c r="AH40" s="43"/>
      <c r="AI40" s="43"/>
      <c r="AJ40" s="43"/>
      <c r="AK40" s="43"/>
      <c r="AL40" s="43"/>
      <c r="AM40" s="43"/>
      <c r="AN40" s="43"/>
      <c r="AO40" s="43"/>
      <c r="AP40" s="43"/>
      <c r="AQ40" s="43"/>
      <c r="AR40" s="43"/>
      <c r="AS40" s="43"/>
      <c r="AT40" s="43"/>
      <c r="AU40" s="43"/>
      <c r="AV40" s="41"/>
      <c r="AW40" s="41"/>
      <c r="AX40" s="41"/>
      <c r="AY40" s="41"/>
      <c r="AZ40" s="41"/>
      <c r="BA40" s="41"/>
      <c r="BB40" s="41"/>
      <c r="BC40" s="41"/>
      <c r="BD40" s="41"/>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41"/>
      <c r="B41" s="41"/>
      <c r="C41" s="111"/>
      <c r="D41" s="112"/>
      <c r="E41" s="113"/>
      <c r="F41" s="43"/>
      <c r="G41" s="43"/>
      <c r="H41" s="43"/>
      <c r="I41" s="43"/>
      <c r="J41" s="43"/>
      <c r="K41" s="43"/>
      <c r="L41" s="43"/>
      <c r="M41" s="43"/>
      <c r="N41" s="43"/>
      <c r="O41" s="43"/>
      <c r="P41" s="43"/>
      <c r="Q41" s="43"/>
      <c r="R41" s="43"/>
      <c r="S41" s="43"/>
      <c r="T41" s="43"/>
      <c r="U41" s="43"/>
      <c r="V41" s="43"/>
      <c r="W41" s="43"/>
      <c r="X41" s="43"/>
      <c r="Y41" s="43"/>
      <c r="Z41" s="43"/>
      <c r="AA41" s="43"/>
      <c r="AB41" s="43"/>
      <c r="AC41" s="114"/>
      <c r="AD41" s="43"/>
      <c r="AE41" s="43"/>
      <c r="AF41" s="43"/>
      <c r="AG41" s="43"/>
      <c r="AH41" s="43"/>
      <c r="AI41" s="43"/>
      <c r="AJ41" s="43"/>
      <c r="AK41" s="43"/>
      <c r="AL41" s="43"/>
      <c r="AM41" s="43"/>
      <c r="AN41" s="43"/>
      <c r="AO41" s="43"/>
      <c r="AP41" s="43"/>
      <c r="AQ41" s="43"/>
      <c r="AR41" s="43"/>
      <c r="AS41" s="43"/>
      <c r="AT41" s="43"/>
      <c r="AU41" s="43"/>
      <c r="AV41" s="41"/>
      <c r="AW41" s="41"/>
      <c r="AX41" s="41"/>
      <c r="AY41" s="41"/>
      <c r="AZ41" s="41"/>
      <c r="BA41" s="41"/>
      <c r="BB41" s="41"/>
      <c r="BC41" s="41"/>
      <c r="BD41" s="41"/>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s="9" customFormat="true" ht="24.9" hidden="false" customHeight="true" outlineLevel="0" collapsed="false">
      <c r="A42" s="115"/>
      <c r="B42" s="116" t="s">
        <v>31</v>
      </c>
      <c r="C42" s="117"/>
      <c r="D42" s="117"/>
      <c r="E42" s="115"/>
      <c r="F42" s="115"/>
      <c r="G42" s="115"/>
      <c r="H42" s="115"/>
      <c r="I42" s="115"/>
      <c r="J42" s="115"/>
      <c r="K42" s="115"/>
      <c r="L42" s="115"/>
      <c r="M42" s="115"/>
      <c r="N42" s="115"/>
      <c r="O42" s="115"/>
      <c r="P42" s="115"/>
      <c r="Q42" s="115"/>
      <c r="R42" s="115"/>
      <c r="S42" s="115"/>
      <c r="T42" s="115"/>
      <c r="U42" s="117"/>
      <c r="V42" s="115"/>
      <c r="W42" s="115"/>
      <c r="X42" s="115"/>
      <c r="Y42" s="115"/>
      <c r="Z42" s="115"/>
      <c r="AA42" s="115"/>
      <c r="AB42" s="115"/>
      <c r="AC42" s="115"/>
      <c r="AD42" s="115"/>
      <c r="AE42" s="115"/>
      <c r="AF42" s="115"/>
      <c r="AG42" s="115"/>
      <c r="AK42" s="118"/>
      <c r="AL42" s="119"/>
      <c r="AM42" s="119"/>
      <c r="AN42" s="115"/>
      <c r="AO42" s="115"/>
      <c r="AP42" s="115"/>
      <c r="AQ42" s="115"/>
      <c r="AR42" s="115"/>
      <c r="AS42" s="115"/>
      <c r="AT42" s="115"/>
      <c r="AU42" s="115"/>
      <c r="AV42" s="115"/>
      <c r="AW42" s="115"/>
      <c r="AX42" s="115"/>
      <c r="AY42" s="115"/>
      <c r="AZ42" s="115"/>
      <c r="BA42" s="115"/>
      <c r="BB42" s="115"/>
      <c r="BC42" s="115"/>
      <c r="BD42" s="115"/>
      <c r="BE42" s="115"/>
      <c r="BF42" s="119"/>
    </row>
    <row r="43" s="9" customFormat="true" ht="24.9" hidden="false" customHeight="true" outlineLevel="0" collapsed="false">
      <c r="A43" s="115"/>
      <c r="B43" s="116" t="s">
        <v>32</v>
      </c>
      <c r="C43" s="117"/>
      <c r="D43" s="117"/>
      <c r="E43" s="115"/>
      <c r="F43" s="115"/>
      <c r="G43" s="115"/>
      <c r="H43" s="115"/>
      <c r="I43" s="115"/>
      <c r="J43" s="115"/>
      <c r="K43" s="115"/>
      <c r="L43" s="115"/>
      <c r="M43" s="115"/>
      <c r="N43" s="115"/>
      <c r="O43" s="115"/>
      <c r="P43" s="115"/>
      <c r="Q43" s="115"/>
      <c r="R43" s="115"/>
      <c r="S43" s="115"/>
      <c r="T43" s="115"/>
      <c r="U43" s="117"/>
      <c r="V43" s="115"/>
      <c r="W43" s="115"/>
      <c r="X43" s="115"/>
      <c r="Y43" s="115"/>
      <c r="Z43" s="115"/>
      <c r="AA43" s="115"/>
      <c r="AB43" s="115"/>
      <c r="AC43" s="115"/>
      <c r="AD43" s="115"/>
      <c r="AE43" s="115"/>
      <c r="AF43" s="115"/>
      <c r="AG43" s="115"/>
      <c r="AK43" s="118"/>
      <c r="AL43" s="119"/>
      <c r="AM43" s="119"/>
      <c r="AN43" s="115"/>
      <c r="AO43" s="115"/>
      <c r="AP43" s="115"/>
      <c r="AQ43" s="115"/>
      <c r="AR43" s="115"/>
      <c r="AS43" s="115"/>
      <c r="AT43" s="115"/>
      <c r="AU43" s="115"/>
      <c r="AV43" s="115"/>
      <c r="AW43" s="115"/>
      <c r="AX43" s="115"/>
      <c r="AY43" s="115"/>
      <c r="AZ43" s="115"/>
      <c r="BA43" s="115"/>
      <c r="BB43" s="115"/>
      <c r="BC43" s="115"/>
      <c r="BD43" s="115"/>
      <c r="BE43" s="115"/>
      <c r="BF43" s="119"/>
    </row>
    <row r="44" s="9" customFormat="true" ht="24.9" hidden="false" customHeight="true" outlineLevel="0" collapsed="false">
      <c r="A44" s="1"/>
      <c r="B44" s="120" t="s">
        <v>33</v>
      </c>
      <c r="C44" s="118"/>
      <c r="D44" s="118"/>
      <c r="E44" s="118"/>
      <c r="F44" s="118"/>
      <c r="G44" s="118"/>
      <c r="H44" s="118"/>
      <c r="I44" s="118"/>
      <c r="J44" s="118"/>
      <c r="K44" s="118"/>
      <c r="L44" s="118"/>
      <c r="M44" s="118"/>
      <c r="N44" s="118"/>
      <c r="O44" s="118"/>
      <c r="P44" s="118"/>
      <c r="Q44" s="118"/>
      <c r="R44" s="118"/>
      <c r="S44" s="118"/>
      <c r="T44" s="118"/>
      <c r="U44" s="119"/>
      <c r="V44" s="119"/>
      <c r="W44" s="118"/>
      <c r="X44" s="118"/>
      <c r="Y44" s="118"/>
      <c r="Z44" s="118"/>
      <c r="AA44" s="118"/>
      <c r="AB44" s="118"/>
      <c r="AC44" s="118"/>
      <c r="AD44" s="118"/>
      <c r="AE44" s="118"/>
      <c r="AF44" s="118"/>
      <c r="AG44" s="118"/>
      <c r="AH44" s="118"/>
      <c r="AI44" s="118"/>
      <c r="AJ44" s="118"/>
      <c r="AK44" s="118"/>
      <c r="AL44" s="119"/>
      <c r="AM44" s="119"/>
      <c r="AN44" s="115"/>
      <c r="AO44" s="115"/>
      <c r="AP44" s="115"/>
      <c r="AQ44" s="115"/>
      <c r="AR44" s="115"/>
      <c r="AS44" s="115"/>
      <c r="AT44" s="115"/>
      <c r="AU44" s="115"/>
      <c r="AV44" s="115"/>
      <c r="AW44" s="115"/>
      <c r="AX44" s="115"/>
      <c r="AY44" s="115"/>
      <c r="AZ44" s="115"/>
      <c r="BA44" s="115"/>
      <c r="BB44" s="115"/>
      <c r="BC44" s="115"/>
      <c r="BD44" s="115"/>
      <c r="BE44" s="115"/>
      <c r="BF44" s="119"/>
    </row>
    <row r="45" s="9" customFormat="true" ht="24.9" hidden="false" customHeight="true" outlineLevel="0" collapsed="false">
      <c r="A45" s="1"/>
      <c r="B45" s="120" t="s">
        <v>34</v>
      </c>
      <c r="C45" s="0"/>
      <c r="D45" s="0"/>
      <c r="E45" s="0"/>
      <c r="F45" s="0"/>
      <c r="G45" s="0"/>
      <c r="H45" s="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9" customFormat="true" ht="24.9" hidden="false" customHeight="true" outlineLevel="0" collapsed="false">
      <c r="A46" s="1"/>
      <c r="B46" s="120" t="s">
        <v>35</v>
      </c>
      <c r="C46" s="0"/>
      <c r="D46" s="0"/>
      <c r="E46" s="0"/>
      <c r="F46" s="0"/>
      <c r="G46" s="0"/>
      <c r="H46" s="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9" customFormat="true" ht="24.9" hidden="false" customHeight="true" outlineLevel="0" collapsed="false">
      <c r="A47" s="1"/>
      <c r="B47" s="120" t="s">
        <v>36</v>
      </c>
      <c r="C47" s="0"/>
      <c r="D47" s="0"/>
      <c r="E47" s="0"/>
      <c r="F47" s="0"/>
      <c r="G47" s="0"/>
      <c r="H47" s="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9" customFormat="true" ht="24.9" hidden="false" customHeight="true" outlineLevel="0" collapsed="false">
      <c r="A48" s="1"/>
      <c r="B48" s="120" t="s">
        <v>37</v>
      </c>
      <c r="C48" s="0"/>
      <c r="D48" s="0"/>
      <c r="E48" s="0"/>
      <c r="F48" s="0"/>
      <c r="G48" s="0"/>
      <c r="H48" s="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9" customFormat="true" ht="24.9" hidden="false" customHeight="true" outlineLevel="0" collapsed="false">
      <c r="A49" s="1"/>
      <c r="B49" s="0"/>
      <c r="C49" s="0"/>
      <c r="D49" s="0"/>
      <c r="E49" s="0"/>
      <c r="F49" s="0"/>
      <c r="G49" s="0"/>
      <c r="H49" s="0"/>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9" customFormat="true" ht="24.9" hidden="false" customHeight="true" outlineLevel="0" collapsed="false">
      <c r="A50" s="1"/>
      <c r="B50" s="0"/>
      <c r="C50" s="121" t="s">
        <v>38</v>
      </c>
      <c r="D50" s="122" t="s">
        <v>39</v>
      </c>
      <c r="E50" s="122"/>
      <c r="F50" s="122"/>
      <c r="G50" s="122"/>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9" customFormat="true" ht="24.9" hidden="false" customHeight="true" outlineLevel="0" collapsed="false">
      <c r="A51" s="1"/>
      <c r="B51" s="0"/>
      <c r="C51" s="123" t="s">
        <v>40</v>
      </c>
      <c r="D51" s="122" t="s">
        <v>41</v>
      </c>
      <c r="E51" s="122"/>
      <c r="F51" s="122"/>
      <c r="G51" s="122"/>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9" customFormat="true" ht="24.9" hidden="false" customHeight="true" outlineLevel="0" collapsed="false">
      <c r="A52" s="1"/>
      <c r="B52" s="0"/>
      <c r="C52" s="123" t="s">
        <v>42</v>
      </c>
      <c r="D52" s="122" t="s">
        <v>43</v>
      </c>
      <c r="E52" s="122"/>
      <c r="F52" s="122"/>
      <c r="G52" s="122"/>
      <c r="H52" s="122"/>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9" customFormat="true" ht="24.9" hidden="false" customHeight="true" outlineLevel="0" collapsed="false">
      <c r="A53" s="1"/>
      <c r="B53" s="0"/>
      <c r="C53" s="123" t="s">
        <v>44</v>
      </c>
      <c r="D53" s="122" t="s">
        <v>45</v>
      </c>
      <c r="E53" s="122"/>
      <c r="F53" s="122"/>
      <c r="G53" s="122"/>
      <c r="H53" s="12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9" customFormat="true" ht="24.9" hidden="false" customHeight="true" outlineLevel="0" collapsed="false">
      <c r="A54" s="1"/>
      <c r="B54" s="0"/>
      <c r="C54" s="123" t="s">
        <v>46</v>
      </c>
      <c r="D54" s="122" t="s">
        <v>47</v>
      </c>
      <c r="E54" s="122"/>
      <c r="F54" s="122"/>
      <c r="G54" s="122"/>
      <c r="H54" s="122"/>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9" customFormat="true" ht="24.9" hidden="false" customHeight="true" outlineLevel="0" collapsed="false">
      <c r="A55" s="1"/>
      <c r="B55" s="0"/>
      <c r="C55" s="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9" customFormat="true" ht="24.9" hidden="false" customHeight="true" outlineLevel="0" collapsed="false">
      <c r="A56" s="1"/>
      <c r="B56" s="0"/>
      <c r="C56" s="120" t="s">
        <v>48</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9" customFormat="true" ht="24.9" hidden="false" customHeight="true" outlineLevel="0" collapsed="false">
      <c r="A57" s="1"/>
      <c r="B57" s="0"/>
      <c r="C57" s="120" t="s">
        <v>49</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9" customFormat="true" ht="24.9" hidden="false" customHeight="true" outlineLevel="0" collapsed="false">
      <c r="A58" s="1"/>
      <c r="B58" s="0"/>
      <c r="C58" s="120" t="s">
        <v>50</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9" customFormat="true" ht="24.9" hidden="false" customHeight="true" outlineLevel="0" collapsed="false">
      <c r="A59" s="1"/>
      <c r="B59" s="0"/>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9" customFormat="true" ht="24.9" hidden="false" customHeight="true" outlineLevel="0" collapsed="false">
      <c r="A60" s="1"/>
      <c r="B60" s="120" t="s">
        <v>51</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9" customFormat="true" ht="24.9" hidden="false" customHeight="true" outlineLevel="0" collapsed="false">
      <c r="A61" s="1"/>
      <c r="B61" s="120" t="s">
        <v>52</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9" customFormat="true" ht="24.9" hidden="false" customHeight="true" outlineLevel="0" collapsed="false">
      <c r="A62" s="1"/>
      <c r="B62" s="120" t="s">
        <v>53</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9" customFormat="true" ht="24.9" hidden="false" customHeight="true" outlineLevel="0" collapsed="false">
      <c r="A63" s="1"/>
      <c r="B63" s="120" t="s">
        <v>54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9" customFormat="true" ht="24.9" hidden="false" customHeight="true" outlineLevel="0" collapsed="false">
      <c r="A64" s="1"/>
      <c r="B64" s="120" t="s">
        <v>55</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9" customFormat="true" ht="24.9" hidden="false" customHeight="true" outlineLevel="0" collapsed="false">
      <c r="A65" s="1"/>
      <c r="B65" s="120" t="s">
        <v>56</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9" customFormat="true" ht="24.9" hidden="false" customHeight="true" outlineLevel="0" collapsed="false">
      <c r="A66" s="1"/>
      <c r="B66" s="120" t="s">
        <v>57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9" customFormat="true" ht="24.9" hidden="false" customHeight="true" outlineLevel="0" collapsed="false">
      <c r="A67" s="1"/>
      <c r="B67" s="120" t="s">
        <v>58</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row r="68" s="9" customFormat="true" ht="24.9" hidden="false" customHeight="true" outlineLevel="0" collapsed="false">
      <c r="A68" s="1"/>
      <c r="B68" s="120" t="s">
        <v>59</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row>
    <row r="69" s="9" customFormat="true" ht="24.9" hidden="false" customHeight="true" outlineLevel="0" collapsed="false">
      <c r="A69" s="1"/>
      <c r="B69" s="120" t="s">
        <v>60</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9" customFormat="true" ht="24.9" hidden="false" customHeight="true" outlineLevel="0" collapsed="false">
      <c r="A70" s="1"/>
      <c r="B70" s="120" t="s">
        <v>61</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row>
    <row r="71" s="9" customFormat="true" ht="24.9" hidden="false" customHeight="true" outlineLevel="0" collapsed="false">
      <c r="A71" s="1"/>
      <c r="B71" s="120" t="s">
        <v>62</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customFormat="false" ht="24.9" hidden="false" customHeight="true" outlineLevel="0" collapsed="false">
      <c r="B72" s="124" t="s">
        <v>63</v>
      </c>
    </row>
    <row r="73" customFormat="false" ht="24.9" hidden="false" customHeight="true" outlineLevel="0" collapsed="false">
      <c r="B73" s="124" t="s">
        <v>64</v>
      </c>
    </row>
    <row r="74" customFormat="false" ht="24.9" hidden="false" customHeight="true" outlineLevel="0" collapsed="false">
      <c r="B74" s="120" t="s">
        <v>65</v>
      </c>
    </row>
  </sheetData>
  <mergeCells count="154">
    <mergeCell ref="AM1:BA1"/>
    <mergeCell ref="U2:V2"/>
    <mergeCell ref="X2:Y2"/>
    <mergeCell ref="AB2:AC2"/>
    <mergeCell ref="AM2:BA2"/>
    <mergeCell ref="AZ3:BC3"/>
    <mergeCell ref="AZ4:BC4"/>
    <mergeCell ref="AV5:AW5"/>
    <mergeCell ref="AZ5:BA5"/>
    <mergeCell ref="B7:B11"/>
    <mergeCell ref="C7:D11"/>
    <mergeCell ref="E7:F11"/>
    <mergeCell ref="G7:K11"/>
    <mergeCell ref="L7:O11"/>
    <mergeCell ref="P7:AT7"/>
    <mergeCell ref="AU7:AV11"/>
    <mergeCell ref="AW7:AX11"/>
    <mergeCell ref="AY7:BD11"/>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s>
  <conditionalFormatting sqref="AU12:AX39">
    <cfRule type="expression" priority="2" aboveAverage="0" equalAverage="0" bottom="0" percent="0" rank="0" text="" dxfId="0">
      <formula>INDIRECT(ADDRESS(ROW(),COLUMN()))=TRUNC(INDIRECT(ADDRESS(ROW(),COLUMN())))</formula>
    </cfRule>
  </conditionalFormatting>
  <dataValidations count="4">
    <dataValidation allowBlank="true" operator="equal" showDropDown="false" showErrorMessage="false" showInputMessage="true" sqref="AM1:BA1" type="none">
      <formula1>0</formula1>
      <formula2>0</formula2>
    </dataValidation>
    <dataValidation allowBlank="true" operator="equal" showDropDown="false" showErrorMessage="true" showInputMessage="true" sqref="AZ3" type="list">
      <formula1>"４週,暦月"</formula1>
      <formula2>0</formula2>
    </dataValidation>
    <dataValidation allowBlank="true" operator="equal" showDropDown="false" showErrorMessage="true" showInputMessage="true" sqref="AZ4" type="list">
      <formula1>"予定,実績,予定・実績"</formula1>
      <formula2>0</formula2>
    </dataValidation>
    <dataValidation allowBlank="true" error="入力可能範囲　32～40" operator="between" showDropDown="false" showErrorMessage="true" showInputMessage="true" sqref="AV5" type="decimal">
      <formula1>32</formula1>
      <formula2>40</formula2>
    </dataValidation>
  </dataValidations>
  <printOptions headings="false" gridLines="false" gridLinesSet="true" horizontalCentered="true" verticalCentered="false"/>
  <pageMargins left="0.236111111111111" right="0.236111111111111" top="0.236111111111111" bottom="0.275694444444444"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1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25" width="1.49797570850202"/>
    <col collapsed="false" hidden="false" max="5" min="2" style="125" width="5.67611336032389"/>
    <col collapsed="false" hidden="false" max="57" min="6" style="125" width="5.57085020242915"/>
    <col collapsed="false" hidden="false" max="1025" min="58" style="125" width="4.39271255060729"/>
  </cols>
  <sheetData>
    <row r="1" s="126" customFormat="true" ht="20.25" hidden="false" customHeight="true" outlineLevel="0" collapsed="false">
      <c r="C1" s="127" t="s">
        <v>0</v>
      </c>
      <c r="D1" s="127"/>
      <c r="E1" s="127"/>
      <c r="F1" s="127"/>
      <c r="G1" s="128" t="s">
        <v>66</v>
      </c>
      <c r="I1" s="128"/>
      <c r="K1" s="127"/>
      <c r="L1" s="127"/>
      <c r="M1" s="127"/>
      <c r="N1" s="127"/>
      <c r="O1" s="127"/>
      <c r="P1" s="127"/>
      <c r="Q1" s="127"/>
      <c r="AL1" s="129"/>
      <c r="AM1" s="130"/>
      <c r="AN1" s="131" t="s">
        <v>67</v>
      </c>
      <c r="AO1" s="7" t="s">
        <v>68</v>
      </c>
      <c r="AP1" s="7"/>
      <c r="AQ1" s="7"/>
      <c r="AR1" s="7"/>
      <c r="AS1" s="7"/>
      <c r="AT1" s="7"/>
      <c r="AU1" s="7"/>
      <c r="AV1" s="7"/>
      <c r="AW1" s="7"/>
      <c r="AX1" s="7"/>
      <c r="AY1" s="7"/>
      <c r="AZ1" s="7"/>
      <c r="BA1" s="7"/>
      <c r="BB1" s="7"/>
      <c r="BC1" s="7"/>
      <c r="BD1" s="7"/>
      <c r="BE1" s="131" t="s">
        <v>5</v>
      </c>
    </row>
    <row r="2" customFormat="false" ht="20.25" hidden="false" customHeight="true" outlineLevel="0" collapsed="false">
      <c r="A2" s="126"/>
      <c r="B2" s="126"/>
      <c r="C2" s="127"/>
      <c r="D2" s="127"/>
      <c r="E2" s="127"/>
      <c r="F2" s="127"/>
      <c r="G2" s="0"/>
      <c r="H2" s="126"/>
      <c r="I2" s="128"/>
      <c r="J2" s="126"/>
      <c r="K2" s="127"/>
      <c r="L2" s="127"/>
      <c r="M2" s="127"/>
      <c r="N2" s="127"/>
      <c r="O2" s="127"/>
      <c r="P2" s="127"/>
      <c r="Q2" s="127"/>
      <c r="R2" s="126"/>
      <c r="S2" s="126"/>
      <c r="T2" s="126"/>
      <c r="U2" s="126"/>
      <c r="V2" s="126"/>
      <c r="W2" s="126"/>
      <c r="X2" s="132" t="s">
        <v>6</v>
      </c>
      <c r="Y2" s="11" t="n">
        <v>3</v>
      </c>
      <c r="Z2" s="11"/>
      <c r="AA2" s="15" t="s">
        <v>3</v>
      </c>
      <c r="AB2" s="133" t="n">
        <f aca="false">IF(Y2=0,"",YEAR(DATE(2018+Y2,1,1)))</f>
        <v>2021</v>
      </c>
      <c r="AC2" s="133"/>
      <c r="AD2" s="16" t="s">
        <v>7</v>
      </c>
      <c r="AE2" s="134" t="s">
        <v>8</v>
      </c>
      <c r="AF2" s="11" t="n">
        <v>4</v>
      </c>
      <c r="AG2" s="11"/>
      <c r="AH2" s="134" t="s">
        <v>9</v>
      </c>
      <c r="AI2" s="0"/>
      <c r="AJ2" s="0"/>
      <c r="AK2" s="0"/>
      <c r="AL2" s="129"/>
      <c r="AM2" s="130"/>
      <c r="AN2" s="131" t="s">
        <v>69</v>
      </c>
      <c r="AO2" s="14"/>
      <c r="AP2" s="14"/>
      <c r="AQ2" s="14"/>
      <c r="AR2" s="14"/>
      <c r="AS2" s="14"/>
      <c r="AT2" s="14"/>
      <c r="AU2" s="14"/>
      <c r="AV2" s="14"/>
      <c r="AW2" s="14"/>
      <c r="AX2" s="14"/>
      <c r="AY2" s="14"/>
      <c r="AZ2" s="14"/>
      <c r="BA2" s="14"/>
      <c r="BB2" s="14"/>
      <c r="BC2" s="14"/>
      <c r="BD2" s="14"/>
      <c r="BE2" s="131" t="s">
        <v>5</v>
      </c>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35" customFormat="true" ht="20.25" hidden="false" customHeight="true" outlineLevel="0" collapsed="false">
      <c r="B3" s="136"/>
      <c r="C3" s="136"/>
      <c r="D3" s="136"/>
      <c r="E3" s="136"/>
      <c r="F3" s="137"/>
      <c r="G3" s="136"/>
      <c r="H3" s="136"/>
      <c r="I3" s="137"/>
      <c r="J3" s="136"/>
      <c r="K3" s="138"/>
      <c r="L3" s="138"/>
      <c r="M3" s="138"/>
      <c r="N3" s="138"/>
      <c r="O3" s="138"/>
      <c r="P3" s="138"/>
      <c r="Q3" s="138"/>
      <c r="R3" s="136"/>
      <c r="S3" s="136"/>
      <c r="T3" s="136"/>
      <c r="U3" s="136"/>
      <c r="V3" s="136"/>
      <c r="W3" s="136"/>
      <c r="X3" s="136"/>
      <c r="Y3" s="139"/>
      <c r="Z3" s="139"/>
      <c r="AA3" s="140"/>
      <c r="AB3" s="141"/>
      <c r="AC3" s="140"/>
      <c r="AD3" s="136"/>
      <c r="AE3" s="136"/>
      <c r="AF3" s="136"/>
      <c r="AG3" s="136"/>
      <c r="AH3" s="136"/>
      <c r="AI3" s="136"/>
      <c r="AJ3" s="136"/>
      <c r="AK3" s="136"/>
      <c r="AL3" s="136"/>
      <c r="AM3" s="136"/>
      <c r="AN3" s="136"/>
      <c r="AO3" s="136"/>
      <c r="AP3" s="136"/>
      <c r="AQ3" s="136"/>
      <c r="AR3" s="136"/>
      <c r="AS3" s="136"/>
      <c r="AZ3" s="142" t="s">
        <v>11</v>
      </c>
      <c r="BA3" s="24" t="s">
        <v>12</v>
      </c>
      <c r="BB3" s="24"/>
      <c r="BC3" s="24"/>
      <c r="BD3" s="24"/>
      <c r="BE3" s="130"/>
    </row>
    <row r="4" customFormat="false" ht="19.2" hidden="false" customHeight="false" outlineLevel="0" collapsed="false">
      <c r="A4" s="135"/>
      <c r="B4" s="136"/>
      <c r="C4" s="136"/>
      <c r="D4" s="136"/>
      <c r="E4" s="136"/>
      <c r="F4" s="137"/>
      <c r="G4" s="136"/>
      <c r="H4" s="136"/>
      <c r="I4" s="137"/>
      <c r="J4" s="136"/>
      <c r="K4" s="138"/>
      <c r="L4" s="138"/>
      <c r="M4" s="138"/>
      <c r="N4" s="138"/>
      <c r="O4" s="138"/>
      <c r="P4" s="138"/>
      <c r="Q4" s="138"/>
      <c r="R4" s="136"/>
      <c r="S4" s="136"/>
      <c r="T4" s="136"/>
      <c r="U4" s="136"/>
      <c r="V4" s="136"/>
      <c r="W4" s="136"/>
      <c r="X4" s="136"/>
      <c r="Y4" s="143"/>
      <c r="Z4" s="143"/>
      <c r="AA4" s="136"/>
      <c r="AB4" s="136"/>
      <c r="AC4" s="136"/>
      <c r="AD4" s="136"/>
      <c r="AE4" s="136"/>
      <c r="AF4" s="35"/>
      <c r="AG4" s="35"/>
      <c r="AH4" s="35"/>
      <c r="AI4" s="35"/>
      <c r="AJ4" s="35"/>
      <c r="AK4" s="35"/>
      <c r="AL4" s="35"/>
      <c r="AM4" s="35"/>
      <c r="AN4" s="35"/>
      <c r="AO4" s="35"/>
      <c r="AP4" s="35"/>
      <c r="AQ4" s="35"/>
      <c r="AR4" s="35"/>
      <c r="AS4" s="35"/>
      <c r="AT4" s="126"/>
      <c r="AU4" s="126"/>
      <c r="AV4" s="126"/>
      <c r="AW4" s="126"/>
      <c r="AX4" s="126"/>
      <c r="AY4" s="126"/>
      <c r="AZ4" s="142" t="s">
        <v>13</v>
      </c>
      <c r="BA4" s="24" t="s">
        <v>14</v>
      </c>
      <c r="BB4" s="24"/>
      <c r="BC4" s="24"/>
      <c r="BD4" s="24"/>
      <c r="BE4" s="144"/>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35"/>
      <c r="B5" s="136"/>
      <c r="C5" s="34"/>
      <c r="D5" s="34"/>
      <c r="E5" s="34"/>
      <c r="F5" s="145"/>
      <c r="G5" s="34"/>
      <c r="H5" s="34"/>
      <c r="I5" s="145"/>
      <c r="J5" s="34"/>
      <c r="K5" s="146"/>
      <c r="L5" s="146"/>
      <c r="M5" s="146"/>
      <c r="N5" s="146"/>
      <c r="O5" s="146"/>
      <c r="P5" s="146"/>
      <c r="Q5" s="146"/>
      <c r="R5" s="34"/>
      <c r="S5" s="34"/>
      <c r="T5" s="34"/>
      <c r="U5" s="34"/>
      <c r="V5" s="34"/>
      <c r="W5" s="34"/>
      <c r="X5" s="34"/>
      <c r="Y5" s="147"/>
      <c r="Z5" s="147"/>
      <c r="AA5" s="34"/>
      <c r="AB5" s="34"/>
      <c r="AC5" s="34"/>
      <c r="AD5" s="34"/>
      <c r="AE5" s="136"/>
      <c r="AF5" s="35"/>
      <c r="AG5" s="35"/>
      <c r="AH5" s="35"/>
      <c r="AI5" s="35"/>
      <c r="AJ5" s="35"/>
      <c r="AK5" s="35"/>
      <c r="AL5" s="35"/>
      <c r="AM5" s="35"/>
      <c r="AN5" s="35"/>
      <c r="AO5" s="35"/>
      <c r="AP5" s="35"/>
      <c r="AQ5" s="35"/>
      <c r="AR5" s="35"/>
      <c r="AS5" s="35"/>
      <c r="AT5" s="126"/>
      <c r="AU5" s="126"/>
      <c r="AV5" s="126"/>
      <c r="AW5" s="126"/>
      <c r="AX5" s="126"/>
      <c r="AY5" s="126"/>
      <c r="AZ5" s="126"/>
      <c r="BA5" s="126"/>
      <c r="BB5" s="126"/>
      <c r="BC5" s="126"/>
      <c r="BD5" s="144"/>
      <c r="BE5" s="144"/>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135"/>
      <c r="B6" s="136"/>
      <c r="C6" s="34"/>
      <c r="D6" s="34"/>
      <c r="E6" s="34"/>
      <c r="F6" s="145"/>
      <c r="G6" s="34"/>
      <c r="H6" s="34"/>
      <c r="I6" s="145"/>
      <c r="J6" s="34"/>
      <c r="K6" s="146"/>
      <c r="L6" s="146"/>
      <c r="M6" s="146"/>
      <c r="N6" s="146"/>
      <c r="O6" s="146"/>
      <c r="P6" s="146"/>
      <c r="Q6" s="146"/>
      <c r="R6" s="34"/>
      <c r="S6" s="34"/>
      <c r="T6" s="34"/>
      <c r="U6" s="34"/>
      <c r="V6" s="34"/>
      <c r="W6" s="34"/>
      <c r="X6" s="34"/>
      <c r="Y6" s="147"/>
      <c r="Z6" s="147"/>
      <c r="AA6" s="34"/>
      <c r="AB6" s="34"/>
      <c r="AC6" s="34"/>
      <c r="AD6" s="34"/>
      <c r="AE6" s="136"/>
      <c r="AF6" s="35"/>
      <c r="AG6" s="35"/>
      <c r="AH6" s="35"/>
      <c r="AI6" s="35"/>
      <c r="AJ6" s="35"/>
      <c r="AK6" s="35" t="s">
        <v>15</v>
      </c>
      <c r="AL6" s="35"/>
      <c r="AM6" s="35"/>
      <c r="AN6" s="35"/>
      <c r="AO6" s="35"/>
      <c r="AP6" s="35"/>
      <c r="AQ6" s="35"/>
      <c r="AR6" s="35"/>
      <c r="AS6" s="25"/>
      <c r="AT6" s="25"/>
      <c r="AU6" s="36"/>
      <c r="AV6" s="35"/>
      <c r="AW6" s="37" t="n">
        <v>40</v>
      </c>
      <c r="AX6" s="37"/>
      <c r="AY6" s="38" t="s">
        <v>16</v>
      </c>
      <c r="AZ6" s="39"/>
      <c r="BA6" s="37" t="n">
        <v>160</v>
      </c>
      <c r="BB6" s="37"/>
      <c r="BC6" s="38" t="s">
        <v>17</v>
      </c>
      <c r="BD6" s="35"/>
      <c r="BE6" s="144"/>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135"/>
      <c r="B7" s="136"/>
      <c r="C7" s="34"/>
      <c r="D7" s="34"/>
      <c r="E7" s="34"/>
      <c r="F7" s="145"/>
      <c r="G7" s="34"/>
      <c r="H7" s="34"/>
      <c r="I7" s="145"/>
      <c r="J7" s="34"/>
      <c r="K7" s="146"/>
      <c r="L7" s="146"/>
      <c r="M7" s="146"/>
      <c r="N7" s="146"/>
      <c r="O7" s="146"/>
      <c r="P7" s="146"/>
      <c r="Q7" s="146"/>
      <c r="R7" s="34"/>
      <c r="S7" s="34"/>
      <c r="T7" s="34"/>
      <c r="U7" s="34"/>
      <c r="V7" s="34"/>
      <c r="W7" s="34"/>
      <c r="X7" s="34"/>
      <c r="Y7" s="147"/>
      <c r="Z7" s="147"/>
      <c r="AA7" s="34"/>
      <c r="AB7" s="34"/>
      <c r="AC7" s="34"/>
      <c r="AD7" s="34"/>
      <c r="AE7" s="136"/>
      <c r="AF7" s="35"/>
      <c r="AG7" s="35"/>
      <c r="AH7" s="35"/>
      <c r="AI7" s="35"/>
      <c r="AJ7" s="35"/>
      <c r="AK7" s="35"/>
      <c r="AL7" s="35"/>
      <c r="AM7" s="35"/>
      <c r="AN7" s="35"/>
      <c r="AO7" s="35"/>
      <c r="AP7" s="35"/>
      <c r="AQ7" s="35"/>
      <c r="AR7" s="35"/>
      <c r="AS7" s="35"/>
      <c r="AT7" s="126"/>
      <c r="AU7" s="126"/>
      <c r="AV7" s="126"/>
      <c r="AW7" s="148"/>
      <c r="AX7" s="148"/>
      <c r="AY7" s="148"/>
      <c r="AZ7" s="148"/>
      <c r="BA7" s="148"/>
      <c r="BB7" s="148"/>
      <c r="BC7" s="148"/>
      <c r="BD7" s="144"/>
      <c r="BE7" s="144"/>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2" hidden="false" customHeight="false" outlineLevel="0" collapsed="false">
      <c r="A8" s="135"/>
      <c r="B8" s="30"/>
      <c r="C8" s="30"/>
      <c r="D8" s="30"/>
      <c r="E8" s="30"/>
      <c r="F8" s="149"/>
      <c r="G8" s="149"/>
      <c r="H8" s="149"/>
      <c r="I8" s="30"/>
      <c r="J8" s="30"/>
      <c r="K8" s="149"/>
      <c r="L8" s="149"/>
      <c r="M8" s="149"/>
      <c r="N8" s="30"/>
      <c r="O8" s="149"/>
      <c r="P8" s="149"/>
      <c r="Q8" s="149"/>
      <c r="R8" s="150"/>
      <c r="S8" s="151"/>
      <c r="T8" s="151"/>
      <c r="U8" s="152"/>
      <c r="V8" s="136"/>
      <c r="W8" s="136"/>
      <c r="X8" s="136"/>
      <c r="Y8" s="147"/>
      <c r="Z8" s="153"/>
      <c r="AA8" s="145"/>
      <c r="AB8" s="147"/>
      <c r="AC8" s="147"/>
      <c r="AD8" s="147"/>
      <c r="AE8" s="154"/>
      <c r="AF8" s="155"/>
      <c r="AG8" s="155"/>
      <c r="AH8" s="155"/>
      <c r="AI8" s="156"/>
      <c r="AJ8" s="146"/>
      <c r="AK8" s="153"/>
      <c r="AL8" s="35"/>
      <c r="AM8" s="35"/>
      <c r="AN8" s="157"/>
      <c r="AO8" s="157"/>
      <c r="AP8" s="157"/>
      <c r="AQ8" s="36"/>
      <c r="AR8" s="158"/>
      <c r="AS8" s="158"/>
      <c r="AT8" s="159"/>
      <c r="AU8" s="160"/>
      <c r="AV8" s="160"/>
      <c r="AW8" s="161"/>
      <c r="AX8" s="161"/>
      <c r="AY8" s="162" t="s">
        <v>70</v>
      </c>
      <c r="AZ8" s="142"/>
      <c r="BA8" s="37"/>
      <c r="BB8" s="37"/>
      <c r="BC8" s="37"/>
      <c r="BD8" s="163" t="s">
        <v>71</v>
      </c>
      <c r="BE8" s="126"/>
      <c r="BF8" s="0"/>
      <c r="BG8" s="0"/>
      <c r="BH8" s="0"/>
      <c r="BI8" s="130"/>
      <c r="BJ8" s="130"/>
      <c r="BK8" s="13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35"/>
      <c r="B9" s="33"/>
      <c r="C9" s="33"/>
      <c r="D9" s="33"/>
      <c r="E9" s="33"/>
      <c r="F9" s="33"/>
      <c r="G9" s="33"/>
      <c r="H9" s="33"/>
      <c r="I9" s="33"/>
      <c r="J9" s="30"/>
      <c r="K9" s="149"/>
      <c r="L9" s="25"/>
      <c r="M9" s="25"/>
      <c r="N9" s="30"/>
      <c r="O9" s="25"/>
      <c r="P9" s="33"/>
      <c r="Q9" s="25"/>
      <c r="R9" s="25"/>
      <c r="S9" s="25"/>
      <c r="T9" s="25"/>
      <c r="U9" s="27"/>
      <c r="V9" s="136"/>
      <c r="W9" s="136"/>
      <c r="X9" s="136"/>
      <c r="Y9" s="34"/>
      <c r="Z9" s="156"/>
      <c r="AA9" s="156"/>
      <c r="AB9" s="34"/>
      <c r="AC9" s="34"/>
      <c r="AD9" s="34"/>
      <c r="AE9" s="154"/>
      <c r="AF9" s="147"/>
      <c r="AG9" s="155"/>
      <c r="AH9" s="156"/>
      <c r="AI9" s="155"/>
      <c r="AJ9" s="156"/>
      <c r="AK9" s="156"/>
      <c r="AL9" s="156"/>
      <c r="AM9" s="156"/>
      <c r="AN9" s="33"/>
      <c r="AO9" s="33"/>
      <c r="AP9" s="30"/>
      <c r="AQ9" s="164"/>
      <c r="AR9" s="158"/>
      <c r="AS9" s="158"/>
      <c r="AT9" s="159"/>
      <c r="AU9" s="160"/>
      <c r="AV9" s="160"/>
      <c r="AW9" s="161"/>
      <c r="AX9" s="161"/>
      <c r="AY9" s="142"/>
      <c r="AZ9" s="142"/>
      <c r="BA9" s="165"/>
      <c r="BB9" s="165"/>
      <c r="BC9" s="165"/>
      <c r="BD9" s="163"/>
      <c r="BE9" s="126"/>
      <c r="BF9" s="0"/>
      <c r="BG9" s="0"/>
      <c r="BH9" s="0"/>
      <c r="BI9" s="130"/>
      <c r="BJ9" s="130"/>
      <c r="BK9" s="13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135"/>
      <c r="B10" s="166"/>
      <c r="C10" s="166"/>
      <c r="D10" s="166"/>
      <c r="E10" s="166"/>
      <c r="F10" s="166"/>
      <c r="G10" s="166"/>
      <c r="H10" s="166"/>
      <c r="I10" s="166"/>
      <c r="J10" s="166"/>
      <c r="K10" s="166"/>
      <c r="L10" s="166"/>
      <c r="M10" s="166"/>
      <c r="N10" s="166"/>
      <c r="O10" s="166"/>
      <c r="P10" s="166"/>
      <c r="Q10" s="166"/>
      <c r="R10" s="166"/>
      <c r="S10" s="166"/>
      <c r="T10" s="166"/>
      <c r="U10" s="166"/>
      <c r="V10" s="136"/>
      <c r="W10" s="136"/>
      <c r="X10" s="136"/>
      <c r="Y10" s="30"/>
      <c r="Z10" s="167"/>
      <c r="AA10" s="167"/>
      <c r="AB10" s="30"/>
      <c r="AC10" s="147"/>
      <c r="AD10" s="147"/>
      <c r="AE10" s="168"/>
      <c r="AF10" s="145"/>
      <c r="AG10" s="155"/>
      <c r="AH10" s="156"/>
      <c r="AI10" s="155"/>
      <c r="AJ10" s="156"/>
      <c r="AK10" s="156"/>
      <c r="AL10" s="156"/>
      <c r="AM10" s="156"/>
      <c r="AN10" s="169"/>
      <c r="AO10" s="169"/>
      <c r="AP10" s="169"/>
      <c r="AQ10" s="36"/>
      <c r="AR10" s="158"/>
      <c r="AS10" s="158"/>
      <c r="AT10" s="159"/>
      <c r="AU10" s="160"/>
      <c r="AV10" s="160"/>
      <c r="AW10" s="161"/>
      <c r="AX10" s="161"/>
      <c r="AY10" s="142"/>
      <c r="AZ10" s="142"/>
      <c r="BA10" s="37"/>
      <c r="BB10" s="37"/>
      <c r="BC10" s="37"/>
      <c r="BD10" s="170" t="s">
        <v>72</v>
      </c>
      <c r="BE10" s="126"/>
      <c r="BF10" s="0"/>
      <c r="BG10" s="0"/>
      <c r="BH10" s="0"/>
      <c r="BI10" s="130"/>
      <c r="BJ10" s="130"/>
      <c r="BK10" s="13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75" hidden="false" customHeight="true" outlineLevel="0" collapsed="false">
      <c r="A11" s="135"/>
      <c r="B11" s="166"/>
      <c r="C11" s="166"/>
      <c r="D11" s="166"/>
      <c r="E11" s="166"/>
      <c r="F11" s="166"/>
      <c r="G11" s="166"/>
      <c r="H11" s="166"/>
      <c r="I11" s="166"/>
      <c r="J11" s="166"/>
      <c r="K11" s="166"/>
      <c r="L11" s="166"/>
      <c r="M11" s="166"/>
      <c r="N11" s="166"/>
      <c r="O11" s="166"/>
      <c r="P11" s="166"/>
      <c r="Q11" s="166"/>
      <c r="R11" s="166"/>
      <c r="S11" s="166"/>
      <c r="T11" s="166"/>
      <c r="U11" s="166"/>
      <c r="V11" s="136"/>
      <c r="W11" s="136"/>
      <c r="X11" s="136"/>
      <c r="Y11" s="149"/>
      <c r="Z11" s="171"/>
      <c r="AA11" s="171"/>
      <c r="AB11" s="149"/>
      <c r="AC11" s="155"/>
      <c r="AD11" s="155"/>
      <c r="AE11" s="154"/>
      <c r="AF11" s="35"/>
      <c r="AG11" s="35"/>
      <c r="AH11" s="35"/>
      <c r="AI11" s="35"/>
      <c r="AJ11" s="35"/>
      <c r="AK11" s="35"/>
      <c r="AL11" s="35"/>
      <c r="AM11" s="35"/>
      <c r="AN11" s="33"/>
      <c r="AO11" s="33"/>
      <c r="AP11" s="33"/>
      <c r="AQ11" s="35"/>
      <c r="AR11" s="158"/>
      <c r="AS11" s="158"/>
      <c r="AT11" s="159"/>
      <c r="AU11" s="160"/>
      <c r="AV11" s="160"/>
      <c r="AW11" s="161"/>
      <c r="AX11" s="161"/>
      <c r="AY11" s="142"/>
      <c r="AZ11" s="142"/>
      <c r="BA11" s="165"/>
      <c r="BB11" s="165"/>
      <c r="BC11" s="165"/>
      <c r="BD11" s="163"/>
      <c r="BE11" s="126"/>
      <c r="BF11" s="0"/>
      <c r="BG11" s="0"/>
      <c r="BH11" s="0"/>
      <c r="BI11" s="130"/>
      <c r="BJ11" s="130"/>
      <c r="BK11" s="13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9.2" hidden="false" customHeight="false" outlineLevel="0" collapsed="false">
      <c r="A12" s="135"/>
      <c r="B12" s="166"/>
      <c r="C12" s="166"/>
      <c r="D12" s="166"/>
      <c r="E12" s="166"/>
      <c r="F12" s="166"/>
      <c r="G12" s="166"/>
      <c r="H12" s="166"/>
      <c r="I12" s="166"/>
      <c r="J12" s="166"/>
      <c r="K12" s="166"/>
      <c r="L12" s="166"/>
      <c r="M12" s="166"/>
      <c r="N12" s="166"/>
      <c r="O12" s="166"/>
      <c r="P12" s="166"/>
      <c r="Q12" s="166"/>
      <c r="R12" s="166"/>
      <c r="S12" s="166"/>
      <c r="T12" s="166"/>
      <c r="U12" s="166"/>
      <c r="V12" s="136"/>
      <c r="W12" s="136"/>
      <c r="X12" s="136"/>
      <c r="Y12" s="30"/>
      <c r="Z12" s="167"/>
      <c r="AA12" s="167"/>
      <c r="AB12" s="30"/>
      <c r="AC12" s="147"/>
      <c r="AD12" s="147"/>
      <c r="AE12" s="154"/>
      <c r="AF12" s="35"/>
      <c r="AG12" s="35"/>
      <c r="AH12" s="35"/>
      <c r="AI12" s="35"/>
      <c r="AJ12" s="35"/>
      <c r="AK12" s="35"/>
      <c r="AL12" s="35"/>
      <c r="AM12" s="35"/>
      <c r="AN12" s="25"/>
      <c r="AO12" s="25"/>
      <c r="AP12" s="25"/>
      <c r="AQ12" s="35"/>
      <c r="AR12" s="158"/>
      <c r="AS12" s="172" t="s">
        <v>73</v>
      </c>
      <c r="AT12" s="173"/>
      <c r="AU12" s="173"/>
      <c r="AV12" s="173"/>
      <c r="AW12" s="174" t="s">
        <v>74</v>
      </c>
      <c r="AX12" s="173"/>
      <c r="AY12" s="173"/>
      <c r="AZ12" s="173"/>
      <c r="BA12" s="175" t="s">
        <v>75</v>
      </c>
      <c r="BB12" s="176"/>
      <c r="BC12" s="176"/>
      <c r="BD12" s="177" t="s">
        <v>76</v>
      </c>
      <c r="BE12" s="178"/>
      <c r="BF12" s="0"/>
      <c r="BG12" s="0"/>
      <c r="BH12" s="0"/>
      <c r="BI12" s="130"/>
      <c r="BJ12" s="130"/>
      <c r="BK12" s="13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35"/>
      <c r="B13" s="136"/>
      <c r="C13" s="179"/>
      <c r="D13" s="179"/>
      <c r="E13" s="179"/>
      <c r="F13" s="34"/>
      <c r="G13" s="34"/>
      <c r="H13" s="146"/>
      <c r="I13" s="147"/>
      <c r="J13" s="155"/>
      <c r="K13" s="156"/>
      <c r="L13" s="156"/>
      <c r="M13" s="147"/>
      <c r="N13" s="156"/>
      <c r="O13" s="34"/>
      <c r="P13" s="155"/>
      <c r="Q13" s="156"/>
      <c r="R13" s="156"/>
      <c r="S13" s="156"/>
      <c r="T13" s="156"/>
      <c r="U13" s="34"/>
      <c r="V13" s="146"/>
      <c r="W13" s="180"/>
      <c r="X13" s="180"/>
      <c r="Y13" s="145"/>
      <c r="Z13" s="147"/>
      <c r="AA13" s="146"/>
      <c r="AB13" s="147"/>
      <c r="AC13" s="155"/>
      <c r="AD13" s="156"/>
      <c r="AE13" s="154"/>
      <c r="AF13" s="168"/>
      <c r="AG13" s="181"/>
      <c r="AH13" s="154"/>
      <c r="AI13" s="181"/>
      <c r="AJ13" s="154"/>
      <c r="AK13" s="154"/>
      <c r="AL13" s="154"/>
      <c r="AM13" s="154"/>
      <c r="AN13" s="29"/>
      <c r="AO13" s="136"/>
      <c r="AP13" s="143"/>
      <c r="AQ13" s="143"/>
      <c r="AR13" s="143"/>
      <c r="AS13" s="143"/>
      <c r="AT13" s="182"/>
      <c r="AU13" s="183"/>
      <c r="AV13" s="183"/>
      <c r="AW13" s="184"/>
      <c r="AX13" s="184"/>
      <c r="AY13" s="183"/>
      <c r="AZ13" s="183"/>
      <c r="BA13" s="185"/>
      <c r="BB13" s="185"/>
      <c r="BC13" s="185"/>
      <c r="BD13" s="186"/>
      <c r="BE13" s="0"/>
      <c r="BF13" s="0"/>
      <c r="BG13" s="0"/>
      <c r="BH13" s="0"/>
      <c r="BI13" s="130"/>
      <c r="BJ13" s="130"/>
      <c r="BK13" s="13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8.4" hidden="false" customHeight="true" outlineLevel="0" collapsed="false">
      <c r="A14" s="0"/>
      <c r="B14" s="187"/>
      <c r="C14" s="188"/>
      <c r="D14" s="188"/>
      <c r="E14" s="188"/>
      <c r="F14" s="188"/>
      <c r="G14" s="187"/>
      <c r="H14" s="187"/>
      <c r="I14" s="187"/>
      <c r="J14" s="187"/>
      <c r="K14" s="187"/>
      <c r="L14" s="187"/>
      <c r="M14" s="187"/>
      <c r="N14" s="187"/>
      <c r="O14" s="187"/>
      <c r="P14" s="187"/>
      <c r="Q14" s="187"/>
      <c r="R14" s="187"/>
      <c r="S14" s="187"/>
      <c r="T14" s="187"/>
      <c r="U14" s="187"/>
      <c r="V14" s="187"/>
      <c r="W14" s="188"/>
      <c r="X14" s="187"/>
      <c r="Y14" s="187"/>
      <c r="Z14" s="187"/>
      <c r="AA14" s="187"/>
      <c r="AB14" s="187"/>
      <c r="AC14" s="187"/>
      <c r="AD14" s="187"/>
      <c r="AE14" s="187"/>
      <c r="AF14" s="187"/>
      <c r="AG14" s="187"/>
      <c r="AH14" s="187"/>
      <c r="AI14" s="187"/>
      <c r="AJ14" s="187"/>
      <c r="AK14" s="187"/>
      <c r="AL14" s="187"/>
      <c r="AM14" s="188"/>
      <c r="AN14" s="187"/>
      <c r="AO14" s="187"/>
      <c r="AP14" s="187"/>
      <c r="AQ14" s="187"/>
      <c r="AR14" s="187"/>
      <c r="AS14" s="187"/>
      <c r="AT14" s="0"/>
      <c r="AU14" s="0"/>
      <c r="AV14" s="0"/>
      <c r="AW14" s="0"/>
      <c r="AX14" s="0"/>
      <c r="AY14" s="0"/>
      <c r="AZ14" s="0"/>
      <c r="BA14" s="0"/>
      <c r="BB14" s="0"/>
      <c r="BC14" s="0"/>
      <c r="BD14" s="189"/>
      <c r="BE14" s="189"/>
      <c r="BF14" s="189"/>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190" t="s">
        <v>18</v>
      </c>
      <c r="C15" s="191" t="s">
        <v>77</v>
      </c>
      <c r="D15" s="191"/>
      <c r="E15" s="191"/>
      <c r="F15" s="192" t="s">
        <v>78</v>
      </c>
      <c r="G15" s="193" t="s">
        <v>79</v>
      </c>
      <c r="H15" s="193"/>
      <c r="I15" s="193"/>
      <c r="J15" s="193"/>
      <c r="K15" s="194" t="s">
        <v>80</v>
      </c>
      <c r="L15" s="194"/>
      <c r="M15" s="194"/>
      <c r="N15" s="194"/>
      <c r="O15" s="195"/>
      <c r="P15" s="195"/>
      <c r="Q15" s="195"/>
      <c r="R15" s="196" t="s">
        <v>81</v>
      </c>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7" t="str">
        <f aca="false">IF(BA3="４週","(11) 1～4週目の勤務時間数合計","(11) 1か月の勤務時間数   合計")</f>
        <v>(11) 1～4週目の勤務時間数合計</v>
      </c>
      <c r="AX15" s="197"/>
      <c r="AY15" s="198" t="s">
        <v>82</v>
      </c>
      <c r="AZ15" s="198"/>
      <c r="BA15" s="199" t="s">
        <v>83</v>
      </c>
      <c r="BB15" s="199"/>
      <c r="BC15" s="199"/>
      <c r="BD15" s="199"/>
      <c r="BE15" s="199"/>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0"/>
      <c r="B16" s="190"/>
      <c r="C16" s="191"/>
      <c r="D16" s="191"/>
      <c r="E16" s="191"/>
      <c r="F16" s="192"/>
      <c r="G16" s="193"/>
      <c r="H16" s="193"/>
      <c r="I16" s="193"/>
      <c r="J16" s="193"/>
      <c r="K16" s="194"/>
      <c r="L16" s="194"/>
      <c r="M16" s="194"/>
      <c r="N16" s="194"/>
      <c r="O16" s="195"/>
      <c r="P16" s="195"/>
      <c r="Q16" s="195"/>
      <c r="R16" s="200" t="s">
        <v>26</v>
      </c>
      <c r="S16" s="200"/>
      <c r="T16" s="200"/>
      <c r="U16" s="200"/>
      <c r="V16" s="200"/>
      <c r="W16" s="200"/>
      <c r="X16" s="200"/>
      <c r="Y16" s="200" t="s">
        <v>27</v>
      </c>
      <c r="Z16" s="200"/>
      <c r="AA16" s="200"/>
      <c r="AB16" s="200"/>
      <c r="AC16" s="200"/>
      <c r="AD16" s="200"/>
      <c r="AE16" s="200"/>
      <c r="AF16" s="200" t="s">
        <v>28</v>
      </c>
      <c r="AG16" s="200"/>
      <c r="AH16" s="200"/>
      <c r="AI16" s="200"/>
      <c r="AJ16" s="200"/>
      <c r="AK16" s="200"/>
      <c r="AL16" s="200"/>
      <c r="AM16" s="200" t="s">
        <v>29</v>
      </c>
      <c r="AN16" s="200"/>
      <c r="AO16" s="200"/>
      <c r="AP16" s="200"/>
      <c r="AQ16" s="200"/>
      <c r="AR16" s="200"/>
      <c r="AS16" s="200"/>
      <c r="AT16" s="201" t="s">
        <v>30</v>
      </c>
      <c r="AU16" s="201"/>
      <c r="AV16" s="201"/>
      <c r="AW16" s="197"/>
      <c r="AX16" s="197"/>
      <c r="AY16" s="198"/>
      <c r="AZ16" s="198"/>
      <c r="BA16" s="199"/>
      <c r="BB16" s="199"/>
      <c r="BC16" s="199"/>
      <c r="BD16" s="199"/>
      <c r="BE16" s="199"/>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190"/>
      <c r="C17" s="191"/>
      <c r="D17" s="191"/>
      <c r="E17" s="191"/>
      <c r="F17" s="192"/>
      <c r="G17" s="193"/>
      <c r="H17" s="193"/>
      <c r="I17" s="193"/>
      <c r="J17" s="193"/>
      <c r="K17" s="194"/>
      <c r="L17" s="194"/>
      <c r="M17" s="194"/>
      <c r="N17" s="194"/>
      <c r="O17" s="195"/>
      <c r="P17" s="195"/>
      <c r="Q17" s="195"/>
      <c r="R17" s="202" t="n">
        <v>1</v>
      </c>
      <c r="S17" s="203" t="n">
        <v>2</v>
      </c>
      <c r="T17" s="203" t="n">
        <v>3</v>
      </c>
      <c r="U17" s="203" t="n">
        <v>4</v>
      </c>
      <c r="V17" s="203" t="n">
        <v>5</v>
      </c>
      <c r="W17" s="203" t="n">
        <v>6</v>
      </c>
      <c r="X17" s="204" t="n">
        <v>7</v>
      </c>
      <c r="Y17" s="202" t="n">
        <v>8</v>
      </c>
      <c r="Z17" s="203" t="n">
        <v>9</v>
      </c>
      <c r="AA17" s="203" t="n">
        <v>10</v>
      </c>
      <c r="AB17" s="203" t="n">
        <v>11</v>
      </c>
      <c r="AC17" s="203" t="n">
        <v>12</v>
      </c>
      <c r="AD17" s="203" t="n">
        <v>13</v>
      </c>
      <c r="AE17" s="204" t="n">
        <v>14</v>
      </c>
      <c r="AF17" s="205" t="n">
        <v>15</v>
      </c>
      <c r="AG17" s="203" t="n">
        <v>16</v>
      </c>
      <c r="AH17" s="203" t="n">
        <v>17</v>
      </c>
      <c r="AI17" s="203" t="n">
        <v>18</v>
      </c>
      <c r="AJ17" s="203" t="n">
        <v>19</v>
      </c>
      <c r="AK17" s="203" t="n">
        <v>20</v>
      </c>
      <c r="AL17" s="204" t="n">
        <v>21</v>
      </c>
      <c r="AM17" s="202" t="n">
        <v>22</v>
      </c>
      <c r="AN17" s="203" t="n">
        <v>23</v>
      </c>
      <c r="AO17" s="203" t="n">
        <v>24</v>
      </c>
      <c r="AP17" s="203" t="n">
        <v>25</v>
      </c>
      <c r="AQ17" s="203" t="n">
        <v>26</v>
      </c>
      <c r="AR17" s="203" t="n">
        <v>27</v>
      </c>
      <c r="AS17" s="204" t="n">
        <v>28</v>
      </c>
      <c r="AT17" s="206" t="str">
        <f aca="false">IF($BA$3="暦月",IF(DAY(DATE($AB$2,$AF$2,29))=29,29,""),"")</f>
        <v>
        </v>
      </c>
      <c r="AU17" s="207" t="str">
        <f aca="false">IF($BA$3="暦月",IF(DAY(DATE($AB$2,$AF$2,30))=30,30,""),"")</f>
        <v>
        </v>
      </c>
      <c r="AV17" s="208" t="str">
        <f aca="false">IF($BA$3="暦月",IF(DAY(DATE($AB$2,$AF$2,31))=31,31,""),"")</f>
        <v>
        </v>
      </c>
      <c r="AW17" s="197"/>
      <c r="AX17" s="197"/>
      <c r="AY17" s="198"/>
      <c r="AZ17" s="198"/>
      <c r="BA17" s="199"/>
      <c r="BB17" s="199"/>
      <c r="BC17" s="199"/>
      <c r="BD17" s="199"/>
      <c r="BE17" s="199"/>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true" customHeight="true" outlineLevel="0" collapsed="false">
      <c r="A18" s="0"/>
      <c r="B18" s="190"/>
      <c r="C18" s="191"/>
      <c r="D18" s="191"/>
      <c r="E18" s="191"/>
      <c r="F18" s="192"/>
      <c r="G18" s="193"/>
      <c r="H18" s="193"/>
      <c r="I18" s="193"/>
      <c r="J18" s="193"/>
      <c r="K18" s="194"/>
      <c r="L18" s="194"/>
      <c r="M18" s="194"/>
      <c r="N18" s="194"/>
      <c r="O18" s="195"/>
      <c r="P18" s="195"/>
      <c r="Q18" s="195"/>
      <c r="R18" s="202" t="n">
        <f aca="false">WEEKDAY(DATE($AB$2,$AF$2,1))</f>
        <v>5</v>
      </c>
      <c r="S18" s="203" t="n">
        <f aca="false">WEEKDAY(DATE($AB$2,$AF$2,2))</f>
        <v>6</v>
      </c>
      <c r="T18" s="203" t="n">
        <f aca="false">WEEKDAY(DATE($AB$2,$AF$2,3))</f>
        <v>7</v>
      </c>
      <c r="U18" s="203" t="n">
        <f aca="false">WEEKDAY(DATE($AB$2,$AF$2,4))</f>
        <v>1</v>
      </c>
      <c r="V18" s="203" t="n">
        <f aca="false">WEEKDAY(DATE($AB$2,$AF$2,5))</f>
        <v>2</v>
      </c>
      <c r="W18" s="203" t="n">
        <f aca="false">WEEKDAY(DATE($AB$2,$AF$2,6))</f>
        <v>3</v>
      </c>
      <c r="X18" s="204" t="n">
        <f aca="false">WEEKDAY(DATE($AB$2,$AF$2,7))</f>
        <v>4</v>
      </c>
      <c r="Y18" s="202" t="n">
        <f aca="false">WEEKDAY(DATE($AB$2,$AF$2,8))</f>
        <v>5</v>
      </c>
      <c r="Z18" s="203" t="n">
        <f aca="false">WEEKDAY(DATE($AB$2,$AF$2,9))</f>
        <v>6</v>
      </c>
      <c r="AA18" s="203" t="n">
        <f aca="false">WEEKDAY(DATE($AB$2,$AF$2,10))</f>
        <v>7</v>
      </c>
      <c r="AB18" s="203" t="n">
        <f aca="false">WEEKDAY(DATE($AB$2,$AF$2,11))</f>
        <v>1</v>
      </c>
      <c r="AC18" s="203" t="n">
        <f aca="false">WEEKDAY(DATE($AB$2,$AF$2,12))</f>
        <v>2</v>
      </c>
      <c r="AD18" s="203" t="n">
        <f aca="false">WEEKDAY(DATE($AB$2,$AF$2,13))</f>
        <v>3</v>
      </c>
      <c r="AE18" s="204" t="n">
        <f aca="false">WEEKDAY(DATE($AB$2,$AF$2,14))</f>
        <v>4</v>
      </c>
      <c r="AF18" s="202" t="n">
        <f aca="false">WEEKDAY(DATE($AB$2,$AF$2,15))</f>
        <v>5</v>
      </c>
      <c r="AG18" s="203" t="n">
        <f aca="false">WEEKDAY(DATE($AB$2,$AF$2,16))</f>
        <v>6</v>
      </c>
      <c r="AH18" s="203" t="n">
        <f aca="false">WEEKDAY(DATE($AB$2,$AF$2,17))</f>
        <v>7</v>
      </c>
      <c r="AI18" s="203" t="n">
        <f aca="false">WEEKDAY(DATE($AB$2,$AF$2,18))</f>
        <v>1</v>
      </c>
      <c r="AJ18" s="203" t="n">
        <f aca="false">WEEKDAY(DATE($AB$2,$AF$2,19))</f>
        <v>2</v>
      </c>
      <c r="AK18" s="203" t="n">
        <f aca="false">WEEKDAY(DATE($AB$2,$AF$2,20))</f>
        <v>3</v>
      </c>
      <c r="AL18" s="204" t="n">
        <f aca="false">WEEKDAY(DATE($AB$2,$AF$2,21))</f>
        <v>4</v>
      </c>
      <c r="AM18" s="202" t="n">
        <f aca="false">WEEKDAY(DATE($AB$2,$AF$2,22))</f>
        <v>5</v>
      </c>
      <c r="AN18" s="203" t="n">
        <f aca="false">WEEKDAY(DATE($AB$2,$AF$2,23))</f>
        <v>6</v>
      </c>
      <c r="AO18" s="203" t="n">
        <f aca="false">WEEKDAY(DATE($AB$2,$AF$2,24))</f>
        <v>7</v>
      </c>
      <c r="AP18" s="203" t="n">
        <f aca="false">WEEKDAY(DATE($AB$2,$AF$2,25))</f>
        <v>1</v>
      </c>
      <c r="AQ18" s="203" t="n">
        <f aca="false">WEEKDAY(DATE($AB$2,$AF$2,26))</f>
        <v>2</v>
      </c>
      <c r="AR18" s="203" t="n">
        <f aca="false">WEEKDAY(DATE($AB$2,$AF$2,27))</f>
        <v>3</v>
      </c>
      <c r="AS18" s="204" t="n">
        <f aca="false">WEEKDAY(DATE($AB$2,$AF$2,28))</f>
        <v>4</v>
      </c>
      <c r="AT18" s="202" t="n">
        <f aca="false">IF(AT17=29,WEEKDAY(DATE($AB$2,$AF$2,29)),0)</f>
        <v>0</v>
      </c>
      <c r="AU18" s="203" t="n">
        <f aca="false">IF(AU17=30,WEEKDAY(DATE($AB$2,$AF$2,30)),0)</f>
        <v>0</v>
      </c>
      <c r="AV18" s="204" t="n">
        <f aca="false">IF(AV17=31,WEEKDAY(DATE($AB$2,$AF$2,31)),0)</f>
        <v>0</v>
      </c>
      <c r="AW18" s="197"/>
      <c r="AX18" s="197"/>
      <c r="AY18" s="198"/>
      <c r="AZ18" s="198"/>
      <c r="BA18" s="199"/>
      <c r="BB18" s="199"/>
      <c r="BC18" s="199"/>
      <c r="BD18" s="199"/>
      <c r="BE18" s="199"/>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2.5" hidden="false" customHeight="true" outlineLevel="0" collapsed="false">
      <c r="A19" s="0"/>
      <c r="B19" s="190"/>
      <c r="C19" s="191"/>
      <c r="D19" s="191"/>
      <c r="E19" s="191"/>
      <c r="F19" s="192"/>
      <c r="G19" s="193"/>
      <c r="H19" s="193"/>
      <c r="I19" s="193"/>
      <c r="J19" s="193"/>
      <c r="K19" s="194"/>
      <c r="L19" s="194"/>
      <c r="M19" s="194"/>
      <c r="N19" s="194"/>
      <c r="O19" s="195"/>
      <c r="P19" s="195"/>
      <c r="Q19" s="195"/>
      <c r="R19" s="209" t="str">
        <f aca="false">IF(R18=1,"日",IF(R18=2,"月",IF(R18=3,"火",IF(R18=4,"水",IF(R18=5,"木",IF(R18=6,"金","土"))))))</f>
        <v>木</v>
      </c>
      <c r="S19" s="210" t="str">
        <f aca="false">IF(S18=1,"日",IF(S18=2,"月",IF(S18=3,"火",IF(S18=4,"水",IF(S18=5,"木",IF(S18=6,"金","土"))))))</f>
        <v>金</v>
      </c>
      <c r="T19" s="210" t="str">
        <f aca="false">IF(T18=1,"日",IF(T18=2,"月",IF(T18=3,"火",IF(T18=4,"水",IF(T18=5,"木",IF(T18=6,"金","土"))))))</f>
        <v>土</v>
      </c>
      <c r="U19" s="210" t="str">
        <f aca="false">IF(U18=1,"日",IF(U18=2,"月",IF(U18=3,"火",IF(U18=4,"水",IF(U18=5,"木",IF(U18=6,"金","土"))))))</f>
        <v>日</v>
      </c>
      <c r="V19" s="210" t="str">
        <f aca="false">IF(V18=1,"日",IF(V18=2,"月",IF(V18=3,"火",IF(V18=4,"水",IF(V18=5,"木",IF(V18=6,"金","土"))))))</f>
        <v>月</v>
      </c>
      <c r="W19" s="210" t="str">
        <f aca="false">IF(W18=1,"日",IF(W18=2,"月",IF(W18=3,"火",IF(W18=4,"水",IF(W18=5,"木",IF(W18=6,"金","土"))))))</f>
        <v>火</v>
      </c>
      <c r="X19" s="211" t="str">
        <f aca="false">IF(X18=1,"日",IF(X18=2,"月",IF(X18=3,"火",IF(X18=4,"水",IF(X18=5,"木",IF(X18=6,"金","土"))))))</f>
        <v>水</v>
      </c>
      <c r="Y19" s="209" t="str">
        <f aca="false">IF(Y18=1,"日",IF(Y18=2,"月",IF(Y18=3,"火",IF(Y18=4,"水",IF(Y18=5,"木",IF(Y18=6,"金","土"))))))</f>
        <v>木</v>
      </c>
      <c r="Z19" s="210" t="str">
        <f aca="false">IF(Z18=1,"日",IF(Z18=2,"月",IF(Z18=3,"火",IF(Z18=4,"水",IF(Z18=5,"木",IF(Z18=6,"金","土"))))))</f>
        <v>金</v>
      </c>
      <c r="AA19" s="210" t="str">
        <f aca="false">IF(AA18=1,"日",IF(AA18=2,"月",IF(AA18=3,"火",IF(AA18=4,"水",IF(AA18=5,"木",IF(AA18=6,"金","土"))))))</f>
        <v>土</v>
      </c>
      <c r="AB19" s="210" t="str">
        <f aca="false">IF(AB18=1,"日",IF(AB18=2,"月",IF(AB18=3,"火",IF(AB18=4,"水",IF(AB18=5,"木",IF(AB18=6,"金","土"))))))</f>
        <v>日</v>
      </c>
      <c r="AC19" s="210" t="str">
        <f aca="false">IF(AC18=1,"日",IF(AC18=2,"月",IF(AC18=3,"火",IF(AC18=4,"水",IF(AC18=5,"木",IF(AC18=6,"金","土"))))))</f>
        <v>月</v>
      </c>
      <c r="AD19" s="210" t="str">
        <f aca="false">IF(AD18=1,"日",IF(AD18=2,"月",IF(AD18=3,"火",IF(AD18=4,"水",IF(AD18=5,"木",IF(AD18=6,"金","土"))))))</f>
        <v>火</v>
      </c>
      <c r="AE19" s="211" t="str">
        <f aca="false">IF(AE18=1,"日",IF(AE18=2,"月",IF(AE18=3,"火",IF(AE18=4,"水",IF(AE18=5,"木",IF(AE18=6,"金","土"))))))</f>
        <v>水</v>
      </c>
      <c r="AF19" s="209" t="str">
        <f aca="false">IF(AF18=1,"日",IF(AF18=2,"月",IF(AF18=3,"火",IF(AF18=4,"水",IF(AF18=5,"木",IF(AF18=6,"金","土"))))))</f>
        <v>木</v>
      </c>
      <c r="AG19" s="210" t="str">
        <f aca="false">IF(AG18=1,"日",IF(AG18=2,"月",IF(AG18=3,"火",IF(AG18=4,"水",IF(AG18=5,"木",IF(AG18=6,"金","土"))))))</f>
        <v>金</v>
      </c>
      <c r="AH19" s="210" t="str">
        <f aca="false">IF(AH18=1,"日",IF(AH18=2,"月",IF(AH18=3,"火",IF(AH18=4,"水",IF(AH18=5,"木",IF(AH18=6,"金","土"))))))</f>
        <v>土</v>
      </c>
      <c r="AI19" s="210" t="str">
        <f aca="false">IF(AI18=1,"日",IF(AI18=2,"月",IF(AI18=3,"火",IF(AI18=4,"水",IF(AI18=5,"木",IF(AI18=6,"金","土"))))))</f>
        <v>日</v>
      </c>
      <c r="AJ19" s="210" t="str">
        <f aca="false">IF(AJ18=1,"日",IF(AJ18=2,"月",IF(AJ18=3,"火",IF(AJ18=4,"水",IF(AJ18=5,"木",IF(AJ18=6,"金","土"))))))</f>
        <v>月</v>
      </c>
      <c r="AK19" s="210" t="str">
        <f aca="false">IF(AK18=1,"日",IF(AK18=2,"月",IF(AK18=3,"火",IF(AK18=4,"水",IF(AK18=5,"木",IF(AK18=6,"金","土"))))))</f>
        <v>火</v>
      </c>
      <c r="AL19" s="211" t="str">
        <f aca="false">IF(AL18=1,"日",IF(AL18=2,"月",IF(AL18=3,"火",IF(AL18=4,"水",IF(AL18=5,"木",IF(AL18=6,"金","土"))))))</f>
        <v>水</v>
      </c>
      <c r="AM19" s="209" t="str">
        <f aca="false">IF(AM18=1,"日",IF(AM18=2,"月",IF(AM18=3,"火",IF(AM18=4,"水",IF(AM18=5,"木",IF(AM18=6,"金","土"))))))</f>
        <v>木</v>
      </c>
      <c r="AN19" s="210" t="str">
        <f aca="false">IF(AN18=1,"日",IF(AN18=2,"月",IF(AN18=3,"火",IF(AN18=4,"水",IF(AN18=5,"木",IF(AN18=6,"金","土"))))))</f>
        <v>金</v>
      </c>
      <c r="AO19" s="210" t="str">
        <f aca="false">IF(AO18=1,"日",IF(AO18=2,"月",IF(AO18=3,"火",IF(AO18=4,"水",IF(AO18=5,"木",IF(AO18=6,"金","土"))))))</f>
        <v>土</v>
      </c>
      <c r="AP19" s="210" t="str">
        <f aca="false">IF(AP18=1,"日",IF(AP18=2,"月",IF(AP18=3,"火",IF(AP18=4,"水",IF(AP18=5,"木",IF(AP18=6,"金","土"))))))</f>
        <v>日</v>
      </c>
      <c r="AQ19" s="210" t="str">
        <f aca="false">IF(AQ18=1,"日",IF(AQ18=2,"月",IF(AQ18=3,"火",IF(AQ18=4,"水",IF(AQ18=5,"木",IF(AQ18=6,"金","土"))))))</f>
        <v>月</v>
      </c>
      <c r="AR19" s="210" t="str">
        <f aca="false">IF(AR18=1,"日",IF(AR18=2,"月",IF(AR18=3,"火",IF(AR18=4,"水",IF(AR18=5,"木",IF(AR18=6,"金","土"))))))</f>
        <v>火</v>
      </c>
      <c r="AS19" s="211" t="str">
        <f aca="false">IF(AS18=1,"日",IF(AS18=2,"月",IF(AS18=3,"火",IF(AS18=4,"水",IF(AS18=5,"木",IF(AS18=6,"金","土"))))))</f>
        <v>水</v>
      </c>
      <c r="AT19" s="210" t="str">
        <f aca="false">IF(AT18=1,"日",IF(AT18=2,"月",IF(AT18=3,"火",IF(AT18=4,"水",IF(AT18=5,"木",IF(AT18=6,"金",IF(AT18=0,"","土")))))))</f>
        <v>
        </v>
      </c>
      <c r="AU19" s="210" t="str">
        <f aca="false">IF(AU18=1,"日",IF(AU18=2,"月",IF(AU18=3,"火",IF(AU18=4,"水",IF(AU18=5,"木",IF(AU18=6,"金",IF(AU18=0,"","土")))))))</f>
        <v>
        </v>
      </c>
      <c r="AV19" s="210" t="str">
        <f aca="false">IF(AV18=1,"日",IF(AV18=2,"月",IF(AV18=3,"火",IF(AV18=4,"水",IF(AV18=5,"木",IF(AV18=6,"金",IF(AV18=0,"","土")))))))</f>
        <v>
        </v>
      </c>
      <c r="AW19" s="197"/>
      <c r="AX19" s="197"/>
      <c r="AY19" s="198"/>
      <c r="AZ19" s="198"/>
      <c r="BA19" s="199"/>
      <c r="BB19" s="199"/>
      <c r="BC19" s="199"/>
      <c r="BD19" s="199"/>
      <c r="BE19" s="199"/>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212" t="n">
        <v>1</v>
      </c>
      <c r="C20" s="213"/>
      <c r="D20" s="213"/>
      <c r="E20" s="213"/>
      <c r="F20" s="214"/>
      <c r="G20" s="65"/>
      <c r="H20" s="65"/>
      <c r="I20" s="65"/>
      <c r="J20" s="65"/>
      <c r="K20" s="215"/>
      <c r="L20" s="215"/>
      <c r="M20" s="215"/>
      <c r="N20" s="215"/>
      <c r="O20" s="216" t="s">
        <v>84</v>
      </c>
      <c r="P20" s="216"/>
      <c r="Q20" s="216"/>
      <c r="R20" s="217"/>
      <c r="S20" s="218"/>
      <c r="T20" s="218"/>
      <c r="U20" s="218"/>
      <c r="V20" s="218"/>
      <c r="W20" s="218"/>
      <c r="X20" s="219"/>
      <c r="Y20" s="217"/>
      <c r="Z20" s="218"/>
      <c r="AA20" s="218"/>
      <c r="AB20" s="218"/>
      <c r="AC20" s="218"/>
      <c r="AD20" s="218"/>
      <c r="AE20" s="219"/>
      <c r="AF20" s="217"/>
      <c r="AG20" s="218"/>
      <c r="AH20" s="218"/>
      <c r="AI20" s="218"/>
      <c r="AJ20" s="218"/>
      <c r="AK20" s="218"/>
      <c r="AL20" s="219"/>
      <c r="AM20" s="217"/>
      <c r="AN20" s="218"/>
      <c r="AO20" s="218"/>
      <c r="AP20" s="218"/>
      <c r="AQ20" s="218"/>
      <c r="AR20" s="218"/>
      <c r="AS20" s="219"/>
      <c r="AT20" s="217"/>
      <c r="AU20" s="218"/>
      <c r="AV20" s="218"/>
      <c r="AW20" s="220"/>
      <c r="AX20" s="220"/>
      <c r="AY20" s="221"/>
      <c r="AZ20" s="221"/>
      <c r="BA20" s="72"/>
      <c r="BB20" s="72"/>
      <c r="BC20" s="72"/>
      <c r="BD20" s="72"/>
      <c r="BE20" s="72"/>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212"/>
      <c r="C21" s="213"/>
      <c r="D21" s="213"/>
      <c r="E21" s="213"/>
      <c r="F21" s="214"/>
      <c r="G21" s="65"/>
      <c r="H21" s="65"/>
      <c r="I21" s="65"/>
      <c r="J21" s="65"/>
      <c r="K21" s="215"/>
      <c r="L21" s="215"/>
      <c r="M21" s="215"/>
      <c r="N21" s="215"/>
      <c r="O21" s="222" t="s">
        <v>85</v>
      </c>
      <c r="P21" s="222"/>
      <c r="Q21" s="222"/>
      <c r="R21" s="223"/>
      <c r="S21" s="224"/>
      <c r="T21" s="224"/>
      <c r="U21" s="224"/>
      <c r="V21" s="224"/>
      <c r="W21" s="224"/>
      <c r="X21" s="225"/>
      <c r="Y21" s="223"/>
      <c r="Z21" s="224"/>
      <c r="AA21" s="224"/>
      <c r="AB21" s="224"/>
      <c r="AC21" s="224"/>
      <c r="AD21" s="224"/>
      <c r="AE21" s="225"/>
      <c r="AF21" s="223"/>
      <c r="AG21" s="224"/>
      <c r="AH21" s="224"/>
      <c r="AI21" s="224"/>
      <c r="AJ21" s="224"/>
      <c r="AK21" s="224"/>
      <c r="AL21" s="225"/>
      <c r="AM21" s="223"/>
      <c r="AN21" s="224"/>
      <c r="AO21" s="224"/>
      <c r="AP21" s="224"/>
      <c r="AQ21" s="224"/>
      <c r="AR21" s="224"/>
      <c r="AS21" s="225"/>
      <c r="AT21" s="223"/>
      <c r="AU21" s="224"/>
      <c r="AV21" s="224"/>
      <c r="AW21" s="226"/>
      <c r="AX21" s="226"/>
      <c r="AY21" s="227"/>
      <c r="AZ21" s="227"/>
      <c r="BA21" s="72"/>
      <c r="BB21" s="72"/>
      <c r="BC21" s="72"/>
      <c r="BD21" s="72"/>
      <c r="BE21" s="72"/>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212"/>
      <c r="C22" s="213"/>
      <c r="D22" s="213"/>
      <c r="E22" s="213"/>
      <c r="F22" s="214"/>
      <c r="G22" s="65"/>
      <c r="H22" s="65"/>
      <c r="I22" s="65"/>
      <c r="J22" s="65"/>
      <c r="K22" s="215"/>
      <c r="L22" s="215"/>
      <c r="M22" s="215"/>
      <c r="N22" s="215"/>
      <c r="O22" s="228" t="s">
        <v>86</v>
      </c>
      <c r="P22" s="228"/>
      <c r="Q22" s="228"/>
      <c r="R22" s="229"/>
      <c r="S22" s="230"/>
      <c r="T22" s="230"/>
      <c r="U22" s="230"/>
      <c r="V22" s="230"/>
      <c r="W22" s="230"/>
      <c r="X22" s="231"/>
      <c r="Y22" s="229"/>
      <c r="Z22" s="230"/>
      <c r="AA22" s="230"/>
      <c r="AB22" s="230"/>
      <c r="AC22" s="230"/>
      <c r="AD22" s="230"/>
      <c r="AE22" s="231"/>
      <c r="AF22" s="229"/>
      <c r="AG22" s="230"/>
      <c r="AH22" s="230"/>
      <c r="AI22" s="230"/>
      <c r="AJ22" s="230"/>
      <c r="AK22" s="230"/>
      <c r="AL22" s="231"/>
      <c r="AM22" s="229"/>
      <c r="AN22" s="230"/>
      <c r="AO22" s="230"/>
      <c r="AP22" s="230"/>
      <c r="AQ22" s="230"/>
      <c r="AR22" s="230"/>
      <c r="AS22" s="231"/>
      <c r="AT22" s="229"/>
      <c r="AU22" s="230"/>
      <c r="AV22" s="230"/>
      <c r="AW22" s="232"/>
      <c r="AX22" s="232"/>
      <c r="AY22" s="233"/>
      <c r="AZ22" s="233"/>
      <c r="BA22" s="72"/>
      <c r="BB22" s="72"/>
      <c r="BC22" s="72"/>
      <c r="BD22" s="72"/>
      <c r="BE22" s="72"/>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234" t="n">
        <f aca="false">B20+1</f>
        <v>2</v>
      </c>
      <c r="C23" s="235"/>
      <c r="D23" s="235"/>
      <c r="E23" s="235"/>
      <c r="F23" s="75"/>
      <c r="G23" s="76"/>
      <c r="H23" s="76"/>
      <c r="I23" s="76"/>
      <c r="J23" s="76"/>
      <c r="K23" s="77"/>
      <c r="L23" s="77"/>
      <c r="M23" s="77"/>
      <c r="N23" s="77"/>
      <c r="O23" s="236" t="s">
        <v>84</v>
      </c>
      <c r="P23" s="236"/>
      <c r="Q23" s="236"/>
      <c r="R23" s="217"/>
      <c r="S23" s="218"/>
      <c r="T23" s="218"/>
      <c r="U23" s="218"/>
      <c r="V23" s="218"/>
      <c r="W23" s="218"/>
      <c r="X23" s="219"/>
      <c r="Y23" s="217"/>
      <c r="Z23" s="218"/>
      <c r="AA23" s="218"/>
      <c r="AB23" s="218"/>
      <c r="AC23" s="218"/>
      <c r="AD23" s="218"/>
      <c r="AE23" s="219"/>
      <c r="AF23" s="217"/>
      <c r="AG23" s="218"/>
      <c r="AH23" s="218"/>
      <c r="AI23" s="218"/>
      <c r="AJ23" s="218"/>
      <c r="AK23" s="218"/>
      <c r="AL23" s="219"/>
      <c r="AM23" s="217"/>
      <c r="AN23" s="218"/>
      <c r="AO23" s="218"/>
      <c r="AP23" s="218"/>
      <c r="AQ23" s="218"/>
      <c r="AR23" s="218"/>
      <c r="AS23" s="219"/>
      <c r="AT23" s="217"/>
      <c r="AU23" s="218"/>
      <c r="AV23" s="218"/>
      <c r="AW23" s="237"/>
      <c r="AX23" s="237"/>
      <c r="AY23" s="238"/>
      <c r="AZ23" s="238"/>
      <c r="BA23" s="83"/>
      <c r="BB23" s="83"/>
      <c r="BC23" s="83"/>
      <c r="BD23" s="83"/>
      <c r="BE23" s="83"/>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234"/>
      <c r="C24" s="235"/>
      <c r="D24" s="235"/>
      <c r="E24" s="235"/>
      <c r="F24" s="75"/>
      <c r="G24" s="76"/>
      <c r="H24" s="76"/>
      <c r="I24" s="76"/>
      <c r="J24" s="76"/>
      <c r="K24" s="77"/>
      <c r="L24" s="77"/>
      <c r="M24" s="77"/>
      <c r="N24" s="77"/>
      <c r="O24" s="222" t="s">
        <v>85</v>
      </c>
      <c r="P24" s="222"/>
      <c r="Q24" s="222"/>
      <c r="R24" s="223"/>
      <c r="S24" s="224"/>
      <c r="T24" s="224"/>
      <c r="U24" s="224"/>
      <c r="V24" s="224"/>
      <c r="W24" s="224"/>
      <c r="X24" s="225"/>
      <c r="Y24" s="223"/>
      <c r="Z24" s="224"/>
      <c r="AA24" s="224"/>
      <c r="AB24" s="224"/>
      <c r="AC24" s="224"/>
      <c r="AD24" s="224"/>
      <c r="AE24" s="225"/>
      <c r="AF24" s="223"/>
      <c r="AG24" s="224"/>
      <c r="AH24" s="224"/>
      <c r="AI24" s="224"/>
      <c r="AJ24" s="224"/>
      <c r="AK24" s="224"/>
      <c r="AL24" s="225"/>
      <c r="AM24" s="223"/>
      <c r="AN24" s="224"/>
      <c r="AO24" s="224"/>
      <c r="AP24" s="224"/>
      <c r="AQ24" s="224"/>
      <c r="AR24" s="224"/>
      <c r="AS24" s="225"/>
      <c r="AT24" s="223"/>
      <c r="AU24" s="224"/>
      <c r="AV24" s="224"/>
      <c r="AW24" s="226"/>
      <c r="AX24" s="226"/>
      <c r="AY24" s="227"/>
      <c r="AZ24" s="227"/>
      <c r="BA24" s="83"/>
      <c r="BB24" s="83"/>
      <c r="BC24" s="83"/>
      <c r="BD24" s="83"/>
      <c r="BE24" s="83"/>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234"/>
      <c r="C25" s="235"/>
      <c r="D25" s="235"/>
      <c r="E25" s="235"/>
      <c r="F25" s="75"/>
      <c r="G25" s="76"/>
      <c r="H25" s="76"/>
      <c r="I25" s="76"/>
      <c r="J25" s="76"/>
      <c r="K25" s="77"/>
      <c r="L25" s="77"/>
      <c r="M25" s="77"/>
      <c r="N25" s="77"/>
      <c r="O25" s="228" t="s">
        <v>86</v>
      </c>
      <c r="P25" s="228"/>
      <c r="Q25" s="228"/>
      <c r="R25" s="229"/>
      <c r="S25" s="230"/>
      <c r="T25" s="230"/>
      <c r="U25" s="230"/>
      <c r="V25" s="230"/>
      <c r="W25" s="230"/>
      <c r="X25" s="231"/>
      <c r="Y25" s="229"/>
      <c r="Z25" s="230"/>
      <c r="AA25" s="230"/>
      <c r="AB25" s="230"/>
      <c r="AC25" s="230"/>
      <c r="AD25" s="230"/>
      <c r="AE25" s="231"/>
      <c r="AF25" s="229"/>
      <c r="AG25" s="230"/>
      <c r="AH25" s="230"/>
      <c r="AI25" s="230"/>
      <c r="AJ25" s="230"/>
      <c r="AK25" s="230"/>
      <c r="AL25" s="231"/>
      <c r="AM25" s="229"/>
      <c r="AN25" s="230"/>
      <c r="AO25" s="230"/>
      <c r="AP25" s="230"/>
      <c r="AQ25" s="230"/>
      <c r="AR25" s="230"/>
      <c r="AS25" s="231"/>
      <c r="AT25" s="229"/>
      <c r="AU25" s="230"/>
      <c r="AV25" s="230"/>
      <c r="AW25" s="232"/>
      <c r="AX25" s="232"/>
      <c r="AY25" s="233"/>
      <c r="AZ25" s="233"/>
      <c r="BA25" s="83"/>
      <c r="BB25" s="83"/>
      <c r="BC25" s="83"/>
      <c r="BD25" s="83"/>
      <c r="BE25" s="83"/>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234" t="n">
        <f aca="false">B23+1</f>
        <v>3</v>
      </c>
      <c r="C26" s="239"/>
      <c r="D26" s="239"/>
      <c r="E26" s="239"/>
      <c r="F26" s="75"/>
      <c r="G26" s="76"/>
      <c r="H26" s="76"/>
      <c r="I26" s="76"/>
      <c r="J26" s="76"/>
      <c r="K26" s="77"/>
      <c r="L26" s="77"/>
      <c r="M26" s="77"/>
      <c r="N26" s="77"/>
      <c r="O26" s="236" t="s">
        <v>84</v>
      </c>
      <c r="P26" s="236"/>
      <c r="Q26" s="236"/>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37"/>
      <c r="AX26" s="237"/>
      <c r="AY26" s="238"/>
      <c r="AZ26" s="238"/>
      <c r="BA26" s="83"/>
      <c r="BB26" s="83"/>
      <c r="BC26" s="83"/>
      <c r="BD26" s="83"/>
      <c r="BE26" s="83"/>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234"/>
      <c r="C27" s="239"/>
      <c r="D27" s="239"/>
      <c r="E27" s="239"/>
      <c r="F27" s="75"/>
      <c r="G27" s="76"/>
      <c r="H27" s="76"/>
      <c r="I27" s="76"/>
      <c r="J27" s="76"/>
      <c r="K27" s="77"/>
      <c r="L27" s="77"/>
      <c r="M27" s="77"/>
      <c r="N27" s="77"/>
      <c r="O27" s="222" t="s">
        <v>85</v>
      </c>
      <c r="P27" s="222"/>
      <c r="Q27" s="222"/>
      <c r="R27" s="223"/>
      <c r="S27" s="224"/>
      <c r="T27" s="224"/>
      <c r="U27" s="224"/>
      <c r="V27" s="224"/>
      <c r="W27" s="224"/>
      <c r="X27" s="225"/>
      <c r="Y27" s="223"/>
      <c r="Z27" s="224"/>
      <c r="AA27" s="224"/>
      <c r="AB27" s="224"/>
      <c r="AC27" s="224"/>
      <c r="AD27" s="224"/>
      <c r="AE27" s="225"/>
      <c r="AF27" s="223"/>
      <c r="AG27" s="224"/>
      <c r="AH27" s="224"/>
      <c r="AI27" s="224"/>
      <c r="AJ27" s="224"/>
      <c r="AK27" s="224"/>
      <c r="AL27" s="225"/>
      <c r="AM27" s="223"/>
      <c r="AN27" s="224"/>
      <c r="AO27" s="224"/>
      <c r="AP27" s="224"/>
      <c r="AQ27" s="224"/>
      <c r="AR27" s="224"/>
      <c r="AS27" s="225"/>
      <c r="AT27" s="223"/>
      <c r="AU27" s="224"/>
      <c r="AV27" s="224"/>
      <c r="AW27" s="226"/>
      <c r="AX27" s="226"/>
      <c r="AY27" s="227"/>
      <c r="AZ27" s="227"/>
      <c r="BA27" s="83"/>
      <c r="BB27" s="83"/>
      <c r="BC27" s="83"/>
      <c r="BD27" s="83"/>
      <c r="BE27" s="83"/>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234"/>
      <c r="C28" s="239"/>
      <c r="D28" s="239"/>
      <c r="E28" s="239"/>
      <c r="F28" s="75"/>
      <c r="G28" s="76"/>
      <c r="H28" s="76"/>
      <c r="I28" s="76"/>
      <c r="J28" s="76"/>
      <c r="K28" s="77"/>
      <c r="L28" s="77"/>
      <c r="M28" s="77"/>
      <c r="N28" s="77"/>
      <c r="O28" s="228" t="s">
        <v>86</v>
      </c>
      <c r="P28" s="228"/>
      <c r="Q28" s="228"/>
      <c r="R28" s="229"/>
      <c r="S28" s="230"/>
      <c r="T28" s="230"/>
      <c r="U28" s="230"/>
      <c r="V28" s="230"/>
      <c r="W28" s="230"/>
      <c r="X28" s="231"/>
      <c r="Y28" s="229"/>
      <c r="Z28" s="230"/>
      <c r="AA28" s="230"/>
      <c r="AB28" s="230"/>
      <c r="AC28" s="230"/>
      <c r="AD28" s="230"/>
      <c r="AE28" s="231"/>
      <c r="AF28" s="229"/>
      <c r="AG28" s="230"/>
      <c r="AH28" s="230"/>
      <c r="AI28" s="230"/>
      <c r="AJ28" s="230"/>
      <c r="AK28" s="230"/>
      <c r="AL28" s="231"/>
      <c r="AM28" s="229"/>
      <c r="AN28" s="230"/>
      <c r="AO28" s="230"/>
      <c r="AP28" s="230"/>
      <c r="AQ28" s="230"/>
      <c r="AR28" s="230"/>
      <c r="AS28" s="231"/>
      <c r="AT28" s="229"/>
      <c r="AU28" s="230"/>
      <c r="AV28" s="230"/>
      <c r="AW28" s="232"/>
      <c r="AX28" s="232"/>
      <c r="AY28" s="233"/>
      <c r="AZ28" s="233"/>
      <c r="BA28" s="83"/>
      <c r="BB28" s="83"/>
      <c r="BC28" s="83"/>
      <c r="BD28" s="83"/>
      <c r="BE28" s="83"/>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234" t="n">
        <f aca="false">B26+1</f>
        <v>4</v>
      </c>
      <c r="C29" s="239"/>
      <c r="D29" s="239"/>
      <c r="E29" s="239"/>
      <c r="F29" s="75"/>
      <c r="G29" s="76"/>
      <c r="H29" s="76"/>
      <c r="I29" s="76"/>
      <c r="J29" s="76"/>
      <c r="K29" s="77"/>
      <c r="L29" s="77"/>
      <c r="M29" s="77"/>
      <c r="N29" s="77"/>
      <c r="O29" s="236" t="s">
        <v>84</v>
      </c>
      <c r="P29" s="236"/>
      <c r="Q29" s="236"/>
      <c r="R29" s="217"/>
      <c r="S29" s="218"/>
      <c r="T29" s="218"/>
      <c r="U29" s="218"/>
      <c r="V29" s="218"/>
      <c r="W29" s="218"/>
      <c r="X29" s="219"/>
      <c r="Y29" s="217"/>
      <c r="Z29" s="218"/>
      <c r="AA29" s="218"/>
      <c r="AB29" s="218"/>
      <c r="AC29" s="218"/>
      <c r="AD29" s="218"/>
      <c r="AE29" s="219"/>
      <c r="AF29" s="217"/>
      <c r="AG29" s="218"/>
      <c r="AH29" s="218"/>
      <c r="AI29" s="218"/>
      <c r="AJ29" s="218"/>
      <c r="AK29" s="218"/>
      <c r="AL29" s="219"/>
      <c r="AM29" s="217"/>
      <c r="AN29" s="218"/>
      <c r="AO29" s="218"/>
      <c r="AP29" s="218"/>
      <c r="AQ29" s="218"/>
      <c r="AR29" s="218"/>
      <c r="AS29" s="219"/>
      <c r="AT29" s="217"/>
      <c r="AU29" s="218"/>
      <c r="AV29" s="218"/>
      <c r="AW29" s="237"/>
      <c r="AX29" s="237"/>
      <c r="AY29" s="238"/>
      <c r="AZ29" s="238"/>
      <c r="BA29" s="83"/>
      <c r="BB29" s="83"/>
      <c r="BC29" s="83"/>
      <c r="BD29" s="83"/>
      <c r="BE29" s="83"/>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234"/>
      <c r="C30" s="239"/>
      <c r="D30" s="239"/>
      <c r="E30" s="239"/>
      <c r="F30" s="75"/>
      <c r="G30" s="76"/>
      <c r="H30" s="76"/>
      <c r="I30" s="76"/>
      <c r="J30" s="76"/>
      <c r="K30" s="77"/>
      <c r="L30" s="77"/>
      <c r="M30" s="77"/>
      <c r="N30" s="77"/>
      <c r="O30" s="222" t="s">
        <v>85</v>
      </c>
      <c r="P30" s="222"/>
      <c r="Q30" s="222"/>
      <c r="R30" s="223"/>
      <c r="S30" s="224"/>
      <c r="T30" s="224"/>
      <c r="U30" s="224"/>
      <c r="V30" s="224"/>
      <c r="W30" s="224"/>
      <c r="X30" s="225"/>
      <c r="Y30" s="223"/>
      <c r="Z30" s="224"/>
      <c r="AA30" s="224"/>
      <c r="AB30" s="224"/>
      <c r="AC30" s="224"/>
      <c r="AD30" s="224"/>
      <c r="AE30" s="225"/>
      <c r="AF30" s="223"/>
      <c r="AG30" s="224"/>
      <c r="AH30" s="224"/>
      <c r="AI30" s="224"/>
      <c r="AJ30" s="224"/>
      <c r="AK30" s="224"/>
      <c r="AL30" s="225"/>
      <c r="AM30" s="223"/>
      <c r="AN30" s="224"/>
      <c r="AO30" s="224"/>
      <c r="AP30" s="224"/>
      <c r="AQ30" s="224"/>
      <c r="AR30" s="224"/>
      <c r="AS30" s="225"/>
      <c r="AT30" s="223"/>
      <c r="AU30" s="224"/>
      <c r="AV30" s="224"/>
      <c r="AW30" s="226"/>
      <c r="AX30" s="226"/>
      <c r="AY30" s="227"/>
      <c r="AZ30" s="227"/>
      <c r="BA30" s="83"/>
      <c r="BB30" s="83"/>
      <c r="BC30" s="83"/>
      <c r="BD30" s="83"/>
      <c r="BE30" s="83"/>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234"/>
      <c r="C31" s="239"/>
      <c r="D31" s="239"/>
      <c r="E31" s="239"/>
      <c r="F31" s="75"/>
      <c r="G31" s="76"/>
      <c r="H31" s="76"/>
      <c r="I31" s="76"/>
      <c r="J31" s="76"/>
      <c r="K31" s="77"/>
      <c r="L31" s="77"/>
      <c r="M31" s="77"/>
      <c r="N31" s="77"/>
      <c r="O31" s="228" t="s">
        <v>86</v>
      </c>
      <c r="P31" s="228"/>
      <c r="Q31" s="228"/>
      <c r="R31" s="229"/>
      <c r="S31" s="230"/>
      <c r="T31" s="230"/>
      <c r="U31" s="230"/>
      <c r="V31" s="230"/>
      <c r="W31" s="230"/>
      <c r="X31" s="231"/>
      <c r="Y31" s="229"/>
      <c r="Z31" s="230"/>
      <c r="AA31" s="230"/>
      <c r="AB31" s="230"/>
      <c r="AC31" s="230"/>
      <c r="AD31" s="230"/>
      <c r="AE31" s="231"/>
      <c r="AF31" s="229"/>
      <c r="AG31" s="230"/>
      <c r="AH31" s="230"/>
      <c r="AI31" s="230"/>
      <c r="AJ31" s="230"/>
      <c r="AK31" s="230"/>
      <c r="AL31" s="231"/>
      <c r="AM31" s="229"/>
      <c r="AN31" s="230"/>
      <c r="AO31" s="230"/>
      <c r="AP31" s="230"/>
      <c r="AQ31" s="230"/>
      <c r="AR31" s="230"/>
      <c r="AS31" s="231"/>
      <c r="AT31" s="229"/>
      <c r="AU31" s="230"/>
      <c r="AV31" s="230"/>
      <c r="AW31" s="232"/>
      <c r="AX31" s="232"/>
      <c r="AY31" s="233"/>
      <c r="AZ31" s="233"/>
      <c r="BA31" s="83"/>
      <c r="BB31" s="83"/>
      <c r="BC31" s="83"/>
      <c r="BD31" s="83"/>
      <c r="BE31" s="83"/>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234" t="n">
        <f aca="false">B29+1</f>
        <v>5</v>
      </c>
      <c r="C32" s="239"/>
      <c r="D32" s="239"/>
      <c r="E32" s="239"/>
      <c r="F32" s="75"/>
      <c r="G32" s="76"/>
      <c r="H32" s="76"/>
      <c r="I32" s="76"/>
      <c r="J32" s="76"/>
      <c r="K32" s="77"/>
      <c r="L32" s="77"/>
      <c r="M32" s="77"/>
      <c r="N32" s="77"/>
      <c r="O32" s="236" t="s">
        <v>84</v>
      </c>
      <c r="P32" s="236"/>
      <c r="Q32" s="236"/>
      <c r="R32" s="217"/>
      <c r="S32" s="218"/>
      <c r="T32" s="218"/>
      <c r="U32" s="218"/>
      <c r="V32" s="218"/>
      <c r="W32" s="218"/>
      <c r="X32" s="219"/>
      <c r="Y32" s="217"/>
      <c r="Z32" s="218"/>
      <c r="AA32" s="218"/>
      <c r="AB32" s="218"/>
      <c r="AC32" s="218"/>
      <c r="AD32" s="218"/>
      <c r="AE32" s="219"/>
      <c r="AF32" s="217"/>
      <c r="AG32" s="218"/>
      <c r="AH32" s="218"/>
      <c r="AI32" s="218"/>
      <c r="AJ32" s="218"/>
      <c r="AK32" s="218"/>
      <c r="AL32" s="219"/>
      <c r="AM32" s="217"/>
      <c r="AN32" s="218"/>
      <c r="AO32" s="218"/>
      <c r="AP32" s="218"/>
      <c r="AQ32" s="218"/>
      <c r="AR32" s="218"/>
      <c r="AS32" s="219"/>
      <c r="AT32" s="217"/>
      <c r="AU32" s="218"/>
      <c r="AV32" s="218"/>
      <c r="AW32" s="237"/>
      <c r="AX32" s="237"/>
      <c r="AY32" s="238"/>
      <c r="AZ32" s="238"/>
      <c r="BA32" s="83"/>
      <c r="BB32" s="83"/>
      <c r="BC32" s="83"/>
      <c r="BD32" s="83"/>
      <c r="BE32" s="83"/>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234"/>
      <c r="C33" s="239"/>
      <c r="D33" s="239"/>
      <c r="E33" s="239"/>
      <c r="F33" s="75"/>
      <c r="G33" s="76"/>
      <c r="H33" s="76"/>
      <c r="I33" s="76"/>
      <c r="J33" s="76"/>
      <c r="K33" s="77"/>
      <c r="L33" s="77"/>
      <c r="M33" s="77"/>
      <c r="N33" s="77"/>
      <c r="O33" s="222" t="s">
        <v>85</v>
      </c>
      <c r="P33" s="222"/>
      <c r="Q33" s="222"/>
      <c r="R33" s="223"/>
      <c r="S33" s="224"/>
      <c r="T33" s="224"/>
      <c r="U33" s="224"/>
      <c r="V33" s="224"/>
      <c r="W33" s="224"/>
      <c r="X33" s="225"/>
      <c r="Y33" s="223"/>
      <c r="Z33" s="224"/>
      <c r="AA33" s="224"/>
      <c r="AB33" s="224"/>
      <c r="AC33" s="224"/>
      <c r="AD33" s="224"/>
      <c r="AE33" s="225"/>
      <c r="AF33" s="223"/>
      <c r="AG33" s="224"/>
      <c r="AH33" s="224"/>
      <c r="AI33" s="224"/>
      <c r="AJ33" s="224"/>
      <c r="AK33" s="224"/>
      <c r="AL33" s="225"/>
      <c r="AM33" s="223"/>
      <c r="AN33" s="224"/>
      <c r="AO33" s="224"/>
      <c r="AP33" s="224"/>
      <c r="AQ33" s="224"/>
      <c r="AR33" s="224"/>
      <c r="AS33" s="225"/>
      <c r="AT33" s="223"/>
      <c r="AU33" s="224"/>
      <c r="AV33" s="224"/>
      <c r="AW33" s="226"/>
      <c r="AX33" s="226"/>
      <c r="AY33" s="227"/>
      <c r="AZ33" s="227"/>
      <c r="BA33" s="83"/>
      <c r="BB33" s="83"/>
      <c r="BC33" s="83"/>
      <c r="BD33" s="83"/>
      <c r="BE33" s="83"/>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234"/>
      <c r="C34" s="239"/>
      <c r="D34" s="239"/>
      <c r="E34" s="239"/>
      <c r="F34" s="75"/>
      <c r="G34" s="76"/>
      <c r="H34" s="76"/>
      <c r="I34" s="76"/>
      <c r="J34" s="76"/>
      <c r="K34" s="77"/>
      <c r="L34" s="77"/>
      <c r="M34" s="77"/>
      <c r="N34" s="77"/>
      <c r="O34" s="228" t="s">
        <v>86</v>
      </c>
      <c r="P34" s="228"/>
      <c r="Q34" s="228"/>
      <c r="R34" s="229"/>
      <c r="S34" s="230"/>
      <c r="T34" s="230"/>
      <c r="U34" s="230"/>
      <c r="V34" s="230"/>
      <c r="W34" s="230"/>
      <c r="X34" s="231"/>
      <c r="Y34" s="229"/>
      <c r="Z34" s="230"/>
      <c r="AA34" s="230"/>
      <c r="AB34" s="230"/>
      <c r="AC34" s="230"/>
      <c r="AD34" s="230"/>
      <c r="AE34" s="231"/>
      <c r="AF34" s="229"/>
      <c r="AG34" s="230"/>
      <c r="AH34" s="230"/>
      <c r="AI34" s="230"/>
      <c r="AJ34" s="230"/>
      <c r="AK34" s="230"/>
      <c r="AL34" s="231"/>
      <c r="AM34" s="229"/>
      <c r="AN34" s="230"/>
      <c r="AO34" s="230"/>
      <c r="AP34" s="230"/>
      <c r="AQ34" s="230"/>
      <c r="AR34" s="230"/>
      <c r="AS34" s="231"/>
      <c r="AT34" s="229"/>
      <c r="AU34" s="230"/>
      <c r="AV34" s="230"/>
      <c r="AW34" s="232"/>
      <c r="AX34" s="232"/>
      <c r="AY34" s="233"/>
      <c r="AZ34" s="233"/>
      <c r="BA34" s="83"/>
      <c r="BB34" s="83"/>
      <c r="BC34" s="83"/>
      <c r="BD34" s="83"/>
      <c r="BE34" s="83"/>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234" t="n">
        <f aca="false">B32+1</f>
        <v>6</v>
      </c>
      <c r="C35" s="239"/>
      <c r="D35" s="239"/>
      <c r="E35" s="239"/>
      <c r="F35" s="75"/>
      <c r="G35" s="76"/>
      <c r="H35" s="76"/>
      <c r="I35" s="76"/>
      <c r="J35" s="76"/>
      <c r="K35" s="77"/>
      <c r="L35" s="77"/>
      <c r="M35" s="77"/>
      <c r="N35" s="77"/>
      <c r="O35" s="236" t="s">
        <v>84</v>
      </c>
      <c r="P35" s="236"/>
      <c r="Q35" s="236"/>
      <c r="R35" s="217"/>
      <c r="S35" s="218"/>
      <c r="T35" s="218"/>
      <c r="U35" s="218"/>
      <c r="V35" s="218"/>
      <c r="W35" s="218"/>
      <c r="X35" s="219"/>
      <c r="Y35" s="217"/>
      <c r="Z35" s="218"/>
      <c r="AA35" s="218"/>
      <c r="AB35" s="218"/>
      <c r="AC35" s="218"/>
      <c r="AD35" s="218"/>
      <c r="AE35" s="219"/>
      <c r="AF35" s="217"/>
      <c r="AG35" s="218"/>
      <c r="AH35" s="218"/>
      <c r="AI35" s="218"/>
      <c r="AJ35" s="218"/>
      <c r="AK35" s="218"/>
      <c r="AL35" s="219"/>
      <c r="AM35" s="217"/>
      <c r="AN35" s="218"/>
      <c r="AO35" s="218"/>
      <c r="AP35" s="218"/>
      <c r="AQ35" s="218"/>
      <c r="AR35" s="218"/>
      <c r="AS35" s="219"/>
      <c r="AT35" s="217"/>
      <c r="AU35" s="218"/>
      <c r="AV35" s="218"/>
      <c r="AW35" s="237"/>
      <c r="AX35" s="237"/>
      <c r="AY35" s="238"/>
      <c r="AZ35" s="238"/>
      <c r="BA35" s="83"/>
      <c r="BB35" s="83"/>
      <c r="BC35" s="83"/>
      <c r="BD35" s="83"/>
      <c r="BE35" s="83"/>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234"/>
      <c r="C36" s="239"/>
      <c r="D36" s="239"/>
      <c r="E36" s="239"/>
      <c r="F36" s="75"/>
      <c r="G36" s="76"/>
      <c r="H36" s="76"/>
      <c r="I36" s="76"/>
      <c r="J36" s="76"/>
      <c r="K36" s="77"/>
      <c r="L36" s="77"/>
      <c r="M36" s="77"/>
      <c r="N36" s="77"/>
      <c r="O36" s="222" t="s">
        <v>85</v>
      </c>
      <c r="P36" s="222"/>
      <c r="Q36" s="222"/>
      <c r="R36" s="223"/>
      <c r="S36" s="224"/>
      <c r="T36" s="224"/>
      <c r="U36" s="224"/>
      <c r="V36" s="224"/>
      <c r="W36" s="224"/>
      <c r="X36" s="225"/>
      <c r="Y36" s="223"/>
      <c r="Z36" s="224"/>
      <c r="AA36" s="224"/>
      <c r="AB36" s="224"/>
      <c r="AC36" s="224"/>
      <c r="AD36" s="224"/>
      <c r="AE36" s="225"/>
      <c r="AF36" s="223"/>
      <c r="AG36" s="224"/>
      <c r="AH36" s="224"/>
      <c r="AI36" s="224"/>
      <c r="AJ36" s="224"/>
      <c r="AK36" s="224"/>
      <c r="AL36" s="225"/>
      <c r="AM36" s="223"/>
      <c r="AN36" s="224"/>
      <c r="AO36" s="224"/>
      <c r="AP36" s="224"/>
      <c r="AQ36" s="224"/>
      <c r="AR36" s="224"/>
      <c r="AS36" s="225"/>
      <c r="AT36" s="223"/>
      <c r="AU36" s="224"/>
      <c r="AV36" s="224"/>
      <c r="AW36" s="226"/>
      <c r="AX36" s="226"/>
      <c r="AY36" s="227"/>
      <c r="AZ36" s="227"/>
      <c r="BA36" s="83"/>
      <c r="BB36" s="83"/>
      <c r="BC36" s="83"/>
      <c r="BD36" s="83"/>
      <c r="BE36" s="83"/>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234"/>
      <c r="C37" s="239"/>
      <c r="D37" s="239"/>
      <c r="E37" s="239"/>
      <c r="F37" s="75"/>
      <c r="G37" s="76"/>
      <c r="H37" s="76"/>
      <c r="I37" s="76"/>
      <c r="J37" s="76"/>
      <c r="K37" s="77"/>
      <c r="L37" s="77"/>
      <c r="M37" s="77"/>
      <c r="N37" s="77"/>
      <c r="O37" s="228" t="s">
        <v>86</v>
      </c>
      <c r="P37" s="228"/>
      <c r="Q37" s="228"/>
      <c r="R37" s="229"/>
      <c r="S37" s="230"/>
      <c r="T37" s="230"/>
      <c r="U37" s="230"/>
      <c r="V37" s="230"/>
      <c r="W37" s="230"/>
      <c r="X37" s="231"/>
      <c r="Y37" s="229"/>
      <c r="Z37" s="230"/>
      <c r="AA37" s="230"/>
      <c r="AB37" s="230"/>
      <c r="AC37" s="230"/>
      <c r="AD37" s="230"/>
      <c r="AE37" s="231"/>
      <c r="AF37" s="229"/>
      <c r="AG37" s="230"/>
      <c r="AH37" s="230"/>
      <c r="AI37" s="230"/>
      <c r="AJ37" s="230"/>
      <c r="AK37" s="230"/>
      <c r="AL37" s="231"/>
      <c r="AM37" s="229"/>
      <c r="AN37" s="230"/>
      <c r="AO37" s="230"/>
      <c r="AP37" s="230"/>
      <c r="AQ37" s="230"/>
      <c r="AR37" s="230"/>
      <c r="AS37" s="231"/>
      <c r="AT37" s="229"/>
      <c r="AU37" s="230"/>
      <c r="AV37" s="230"/>
      <c r="AW37" s="232"/>
      <c r="AX37" s="232"/>
      <c r="AY37" s="233"/>
      <c r="AZ37" s="233"/>
      <c r="BA37" s="83"/>
      <c r="BB37" s="83"/>
      <c r="BC37" s="83"/>
      <c r="BD37" s="83"/>
      <c r="BE37" s="83"/>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234" t="n">
        <f aca="false">B35+1</f>
        <v>7</v>
      </c>
      <c r="C38" s="239"/>
      <c r="D38" s="239"/>
      <c r="E38" s="239"/>
      <c r="F38" s="75"/>
      <c r="G38" s="76"/>
      <c r="H38" s="76"/>
      <c r="I38" s="76"/>
      <c r="J38" s="76"/>
      <c r="K38" s="77"/>
      <c r="L38" s="77"/>
      <c r="M38" s="77"/>
      <c r="N38" s="77"/>
      <c r="O38" s="236" t="s">
        <v>84</v>
      </c>
      <c r="P38" s="236"/>
      <c r="Q38" s="236"/>
      <c r="R38" s="217"/>
      <c r="S38" s="218"/>
      <c r="T38" s="218"/>
      <c r="U38" s="218"/>
      <c r="V38" s="218"/>
      <c r="W38" s="218"/>
      <c r="X38" s="219"/>
      <c r="Y38" s="217"/>
      <c r="Z38" s="218"/>
      <c r="AA38" s="218"/>
      <c r="AB38" s="218"/>
      <c r="AC38" s="218"/>
      <c r="AD38" s="218"/>
      <c r="AE38" s="219"/>
      <c r="AF38" s="217"/>
      <c r="AG38" s="218"/>
      <c r="AH38" s="218"/>
      <c r="AI38" s="218"/>
      <c r="AJ38" s="218"/>
      <c r="AK38" s="218"/>
      <c r="AL38" s="219"/>
      <c r="AM38" s="217"/>
      <c r="AN38" s="218"/>
      <c r="AO38" s="218"/>
      <c r="AP38" s="218"/>
      <c r="AQ38" s="218"/>
      <c r="AR38" s="218"/>
      <c r="AS38" s="219"/>
      <c r="AT38" s="217"/>
      <c r="AU38" s="218"/>
      <c r="AV38" s="218"/>
      <c r="AW38" s="237"/>
      <c r="AX38" s="237"/>
      <c r="AY38" s="238"/>
      <c r="AZ38" s="238"/>
      <c r="BA38" s="83"/>
      <c r="BB38" s="83"/>
      <c r="BC38" s="83"/>
      <c r="BD38" s="83"/>
      <c r="BE38" s="83"/>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234"/>
      <c r="C39" s="239"/>
      <c r="D39" s="239"/>
      <c r="E39" s="239"/>
      <c r="F39" s="75"/>
      <c r="G39" s="76"/>
      <c r="H39" s="76"/>
      <c r="I39" s="76"/>
      <c r="J39" s="76"/>
      <c r="K39" s="77"/>
      <c r="L39" s="77"/>
      <c r="M39" s="77"/>
      <c r="N39" s="77"/>
      <c r="O39" s="222" t="s">
        <v>85</v>
      </c>
      <c r="P39" s="222"/>
      <c r="Q39" s="222"/>
      <c r="R39" s="223"/>
      <c r="S39" s="224"/>
      <c r="T39" s="224"/>
      <c r="U39" s="224"/>
      <c r="V39" s="224"/>
      <c r="W39" s="224"/>
      <c r="X39" s="225"/>
      <c r="Y39" s="223"/>
      <c r="Z39" s="224"/>
      <c r="AA39" s="224"/>
      <c r="AB39" s="224"/>
      <c r="AC39" s="224"/>
      <c r="AD39" s="224"/>
      <c r="AE39" s="225"/>
      <c r="AF39" s="223"/>
      <c r="AG39" s="224"/>
      <c r="AH39" s="224"/>
      <c r="AI39" s="224"/>
      <c r="AJ39" s="224"/>
      <c r="AK39" s="224"/>
      <c r="AL39" s="225"/>
      <c r="AM39" s="223"/>
      <c r="AN39" s="224"/>
      <c r="AO39" s="224"/>
      <c r="AP39" s="224"/>
      <c r="AQ39" s="224"/>
      <c r="AR39" s="224"/>
      <c r="AS39" s="225"/>
      <c r="AT39" s="223"/>
      <c r="AU39" s="224"/>
      <c r="AV39" s="224"/>
      <c r="AW39" s="226"/>
      <c r="AX39" s="226"/>
      <c r="AY39" s="227"/>
      <c r="AZ39" s="227"/>
      <c r="BA39" s="83"/>
      <c r="BB39" s="83"/>
      <c r="BC39" s="83"/>
      <c r="BD39" s="83"/>
      <c r="BE39" s="83"/>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234"/>
      <c r="C40" s="239"/>
      <c r="D40" s="239"/>
      <c r="E40" s="239"/>
      <c r="F40" s="75"/>
      <c r="G40" s="76"/>
      <c r="H40" s="76"/>
      <c r="I40" s="76"/>
      <c r="J40" s="76"/>
      <c r="K40" s="77"/>
      <c r="L40" s="77"/>
      <c r="M40" s="77"/>
      <c r="N40" s="77"/>
      <c r="O40" s="228" t="s">
        <v>86</v>
      </c>
      <c r="P40" s="228"/>
      <c r="Q40" s="228"/>
      <c r="R40" s="229"/>
      <c r="S40" s="230"/>
      <c r="T40" s="230"/>
      <c r="U40" s="230"/>
      <c r="V40" s="230"/>
      <c r="W40" s="230"/>
      <c r="X40" s="231"/>
      <c r="Y40" s="229"/>
      <c r="Z40" s="230"/>
      <c r="AA40" s="230"/>
      <c r="AB40" s="230"/>
      <c r="AC40" s="230"/>
      <c r="AD40" s="230"/>
      <c r="AE40" s="231"/>
      <c r="AF40" s="229"/>
      <c r="AG40" s="230"/>
      <c r="AH40" s="230"/>
      <c r="AI40" s="230"/>
      <c r="AJ40" s="230"/>
      <c r="AK40" s="230"/>
      <c r="AL40" s="231"/>
      <c r="AM40" s="229"/>
      <c r="AN40" s="230"/>
      <c r="AO40" s="230"/>
      <c r="AP40" s="230"/>
      <c r="AQ40" s="230"/>
      <c r="AR40" s="230"/>
      <c r="AS40" s="231"/>
      <c r="AT40" s="229"/>
      <c r="AU40" s="230"/>
      <c r="AV40" s="230"/>
      <c r="AW40" s="232"/>
      <c r="AX40" s="232"/>
      <c r="AY40" s="233"/>
      <c r="AZ40" s="233"/>
      <c r="BA40" s="83"/>
      <c r="BB40" s="83"/>
      <c r="BC40" s="83"/>
      <c r="BD40" s="83"/>
      <c r="BE40" s="83"/>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234" t="n">
        <f aca="false">B38+1</f>
        <v>8</v>
      </c>
      <c r="C41" s="239"/>
      <c r="D41" s="239"/>
      <c r="E41" s="239"/>
      <c r="F41" s="75"/>
      <c r="G41" s="76"/>
      <c r="H41" s="76"/>
      <c r="I41" s="76"/>
      <c r="J41" s="76"/>
      <c r="K41" s="77"/>
      <c r="L41" s="77"/>
      <c r="M41" s="77"/>
      <c r="N41" s="77"/>
      <c r="O41" s="236" t="s">
        <v>84</v>
      </c>
      <c r="P41" s="236"/>
      <c r="Q41" s="236"/>
      <c r="R41" s="217"/>
      <c r="S41" s="218"/>
      <c r="T41" s="218"/>
      <c r="U41" s="218"/>
      <c r="V41" s="218"/>
      <c r="W41" s="218"/>
      <c r="X41" s="219"/>
      <c r="Y41" s="217"/>
      <c r="Z41" s="218"/>
      <c r="AA41" s="218"/>
      <c r="AB41" s="218"/>
      <c r="AC41" s="218"/>
      <c r="AD41" s="218"/>
      <c r="AE41" s="219"/>
      <c r="AF41" s="217"/>
      <c r="AG41" s="218"/>
      <c r="AH41" s="218"/>
      <c r="AI41" s="218"/>
      <c r="AJ41" s="218"/>
      <c r="AK41" s="218"/>
      <c r="AL41" s="219"/>
      <c r="AM41" s="217"/>
      <c r="AN41" s="218"/>
      <c r="AO41" s="218"/>
      <c r="AP41" s="218"/>
      <c r="AQ41" s="218"/>
      <c r="AR41" s="218"/>
      <c r="AS41" s="219"/>
      <c r="AT41" s="217"/>
      <c r="AU41" s="218"/>
      <c r="AV41" s="218"/>
      <c r="AW41" s="237"/>
      <c r="AX41" s="237"/>
      <c r="AY41" s="238"/>
      <c r="AZ41" s="238"/>
      <c r="BA41" s="83"/>
      <c r="BB41" s="83"/>
      <c r="BC41" s="83"/>
      <c r="BD41" s="83"/>
      <c r="BE41" s="83"/>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234"/>
      <c r="C42" s="239"/>
      <c r="D42" s="239"/>
      <c r="E42" s="239"/>
      <c r="F42" s="75"/>
      <c r="G42" s="76"/>
      <c r="H42" s="76"/>
      <c r="I42" s="76"/>
      <c r="J42" s="76"/>
      <c r="K42" s="77"/>
      <c r="L42" s="77"/>
      <c r="M42" s="77"/>
      <c r="N42" s="77"/>
      <c r="O42" s="222" t="s">
        <v>85</v>
      </c>
      <c r="P42" s="222"/>
      <c r="Q42" s="222"/>
      <c r="R42" s="223"/>
      <c r="S42" s="224"/>
      <c r="T42" s="224"/>
      <c r="U42" s="224"/>
      <c r="V42" s="224"/>
      <c r="W42" s="224"/>
      <c r="X42" s="225"/>
      <c r="Y42" s="223"/>
      <c r="Z42" s="224"/>
      <c r="AA42" s="224"/>
      <c r="AB42" s="224"/>
      <c r="AC42" s="224"/>
      <c r="AD42" s="224"/>
      <c r="AE42" s="225"/>
      <c r="AF42" s="223"/>
      <c r="AG42" s="224"/>
      <c r="AH42" s="224"/>
      <c r="AI42" s="224"/>
      <c r="AJ42" s="224"/>
      <c r="AK42" s="224"/>
      <c r="AL42" s="225"/>
      <c r="AM42" s="223"/>
      <c r="AN42" s="224"/>
      <c r="AO42" s="224"/>
      <c r="AP42" s="224"/>
      <c r="AQ42" s="224"/>
      <c r="AR42" s="224"/>
      <c r="AS42" s="225"/>
      <c r="AT42" s="223"/>
      <c r="AU42" s="224"/>
      <c r="AV42" s="224"/>
      <c r="AW42" s="226"/>
      <c r="AX42" s="226"/>
      <c r="AY42" s="227"/>
      <c r="AZ42" s="227"/>
      <c r="BA42" s="83"/>
      <c r="BB42" s="83"/>
      <c r="BC42" s="83"/>
      <c r="BD42" s="83"/>
      <c r="BE42" s="83"/>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234"/>
      <c r="C43" s="239"/>
      <c r="D43" s="239"/>
      <c r="E43" s="239"/>
      <c r="F43" s="75"/>
      <c r="G43" s="76"/>
      <c r="H43" s="76"/>
      <c r="I43" s="76"/>
      <c r="J43" s="76"/>
      <c r="K43" s="77"/>
      <c r="L43" s="77"/>
      <c r="M43" s="77"/>
      <c r="N43" s="77"/>
      <c r="O43" s="228" t="s">
        <v>86</v>
      </c>
      <c r="P43" s="228"/>
      <c r="Q43" s="228"/>
      <c r="R43" s="229"/>
      <c r="S43" s="230"/>
      <c r="T43" s="230"/>
      <c r="U43" s="230"/>
      <c r="V43" s="230"/>
      <c r="W43" s="230"/>
      <c r="X43" s="231"/>
      <c r="Y43" s="229"/>
      <c r="Z43" s="230"/>
      <c r="AA43" s="230"/>
      <c r="AB43" s="230"/>
      <c r="AC43" s="230"/>
      <c r="AD43" s="230"/>
      <c r="AE43" s="231"/>
      <c r="AF43" s="229"/>
      <c r="AG43" s="230"/>
      <c r="AH43" s="230"/>
      <c r="AI43" s="230"/>
      <c r="AJ43" s="230"/>
      <c r="AK43" s="230"/>
      <c r="AL43" s="231"/>
      <c r="AM43" s="229"/>
      <c r="AN43" s="230"/>
      <c r="AO43" s="230"/>
      <c r="AP43" s="230"/>
      <c r="AQ43" s="230"/>
      <c r="AR43" s="230"/>
      <c r="AS43" s="231"/>
      <c r="AT43" s="229"/>
      <c r="AU43" s="230"/>
      <c r="AV43" s="230"/>
      <c r="AW43" s="232"/>
      <c r="AX43" s="232"/>
      <c r="AY43" s="233"/>
      <c r="AZ43" s="233"/>
      <c r="BA43" s="83"/>
      <c r="BB43" s="83"/>
      <c r="BC43" s="83"/>
      <c r="BD43" s="83"/>
      <c r="BE43" s="83"/>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234" t="n">
        <f aca="false">B41+1</f>
        <v>9</v>
      </c>
      <c r="C44" s="239"/>
      <c r="D44" s="239"/>
      <c r="E44" s="239"/>
      <c r="F44" s="75"/>
      <c r="G44" s="76"/>
      <c r="H44" s="76"/>
      <c r="I44" s="76"/>
      <c r="J44" s="76"/>
      <c r="K44" s="77"/>
      <c r="L44" s="77"/>
      <c r="M44" s="77"/>
      <c r="N44" s="77"/>
      <c r="O44" s="236" t="s">
        <v>84</v>
      </c>
      <c r="P44" s="236"/>
      <c r="Q44" s="236"/>
      <c r="R44" s="217"/>
      <c r="S44" s="218"/>
      <c r="T44" s="218"/>
      <c r="U44" s="218"/>
      <c r="V44" s="218"/>
      <c r="W44" s="218"/>
      <c r="X44" s="219"/>
      <c r="Y44" s="217"/>
      <c r="Z44" s="218"/>
      <c r="AA44" s="218"/>
      <c r="AB44" s="218"/>
      <c r="AC44" s="218"/>
      <c r="AD44" s="218"/>
      <c r="AE44" s="219"/>
      <c r="AF44" s="217"/>
      <c r="AG44" s="218"/>
      <c r="AH44" s="218"/>
      <c r="AI44" s="218"/>
      <c r="AJ44" s="218"/>
      <c r="AK44" s="218"/>
      <c r="AL44" s="219"/>
      <c r="AM44" s="217"/>
      <c r="AN44" s="218"/>
      <c r="AO44" s="218"/>
      <c r="AP44" s="218"/>
      <c r="AQ44" s="218"/>
      <c r="AR44" s="218"/>
      <c r="AS44" s="219"/>
      <c r="AT44" s="217"/>
      <c r="AU44" s="218"/>
      <c r="AV44" s="218"/>
      <c r="AW44" s="237"/>
      <c r="AX44" s="237"/>
      <c r="AY44" s="238"/>
      <c r="AZ44" s="238"/>
      <c r="BA44" s="83"/>
      <c r="BB44" s="83"/>
      <c r="BC44" s="83"/>
      <c r="BD44" s="83"/>
      <c r="BE44" s="83"/>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234"/>
      <c r="C45" s="239"/>
      <c r="D45" s="239"/>
      <c r="E45" s="239"/>
      <c r="F45" s="75"/>
      <c r="G45" s="76"/>
      <c r="H45" s="76"/>
      <c r="I45" s="76"/>
      <c r="J45" s="76"/>
      <c r="K45" s="77"/>
      <c r="L45" s="77"/>
      <c r="M45" s="77"/>
      <c r="N45" s="77"/>
      <c r="O45" s="222" t="s">
        <v>85</v>
      </c>
      <c r="P45" s="222"/>
      <c r="Q45" s="222"/>
      <c r="R45" s="223"/>
      <c r="S45" s="224"/>
      <c r="T45" s="224"/>
      <c r="U45" s="224"/>
      <c r="V45" s="224"/>
      <c r="W45" s="224"/>
      <c r="X45" s="225"/>
      <c r="Y45" s="223"/>
      <c r="Z45" s="224"/>
      <c r="AA45" s="224"/>
      <c r="AB45" s="224"/>
      <c r="AC45" s="224"/>
      <c r="AD45" s="224"/>
      <c r="AE45" s="225"/>
      <c r="AF45" s="223"/>
      <c r="AG45" s="224"/>
      <c r="AH45" s="224"/>
      <c r="AI45" s="224"/>
      <c r="AJ45" s="224"/>
      <c r="AK45" s="224"/>
      <c r="AL45" s="225"/>
      <c r="AM45" s="223"/>
      <c r="AN45" s="224"/>
      <c r="AO45" s="224"/>
      <c r="AP45" s="224"/>
      <c r="AQ45" s="224"/>
      <c r="AR45" s="224"/>
      <c r="AS45" s="225"/>
      <c r="AT45" s="223"/>
      <c r="AU45" s="224"/>
      <c r="AV45" s="224"/>
      <c r="AW45" s="226"/>
      <c r="AX45" s="226"/>
      <c r="AY45" s="227"/>
      <c r="AZ45" s="227"/>
      <c r="BA45" s="83"/>
      <c r="BB45" s="83"/>
      <c r="BC45" s="83"/>
      <c r="BD45" s="83"/>
      <c r="BE45" s="83"/>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234"/>
      <c r="C46" s="239"/>
      <c r="D46" s="239"/>
      <c r="E46" s="239"/>
      <c r="F46" s="75"/>
      <c r="G46" s="76"/>
      <c r="H46" s="76"/>
      <c r="I46" s="76"/>
      <c r="J46" s="76"/>
      <c r="K46" s="77"/>
      <c r="L46" s="77"/>
      <c r="M46" s="77"/>
      <c r="N46" s="77"/>
      <c r="O46" s="228" t="s">
        <v>86</v>
      </c>
      <c r="P46" s="228"/>
      <c r="Q46" s="228"/>
      <c r="R46" s="229"/>
      <c r="S46" s="230"/>
      <c r="T46" s="230"/>
      <c r="U46" s="230"/>
      <c r="V46" s="230"/>
      <c r="W46" s="230"/>
      <c r="X46" s="231"/>
      <c r="Y46" s="229"/>
      <c r="Z46" s="230"/>
      <c r="AA46" s="230"/>
      <c r="AB46" s="230"/>
      <c r="AC46" s="230"/>
      <c r="AD46" s="230"/>
      <c r="AE46" s="231"/>
      <c r="AF46" s="229"/>
      <c r="AG46" s="230"/>
      <c r="AH46" s="230"/>
      <c r="AI46" s="230"/>
      <c r="AJ46" s="230"/>
      <c r="AK46" s="230"/>
      <c r="AL46" s="231"/>
      <c r="AM46" s="229"/>
      <c r="AN46" s="230"/>
      <c r="AO46" s="230"/>
      <c r="AP46" s="230"/>
      <c r="AQ46" s="230"/>
      <c r="AR46" s="230"/>
      <c r="AS46" s="231"/>
      <c r="AT46" s="229"/>
      <c r="AU46" s="230"/>
      <c r="AV46" s="230"/>
      <c r="AW46" s="232"/>
      <c r="AX46" s="232"/>
      <c r="AY46" s="233"/>
      <c r="AZ46" s="233"/>
      <c r="BA46" s="83"/>
      <c r="BB46" s="83"/>
      <c r="BC46" s="83"/>
      <c r="BD46" s="83"/>
      <c r="BE46" s="83"/>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234" t="n">
        <f aca="false">B44+1</f>
        <v>10</v>
      </c>
      <c r="C47" s="239"/>
      <c r="D47" s="239"/>
      <c r="E47" s="239"/>
      <c r="F47" s="75"/>
      <c r="G47" s="76"/>
      <c r="H47" s="76"/>
      <c r="I47" s="76"/>
      <c r="J47" s="76"/>
      <c r="K47" s="77"/>
      <c r="L47" s="77"/>
      <c r="M47" s="77"/>
      <c r="N47" s="77"/>
      <c r="O47" s="236" t="s">
        <v>84</v>
      </c>
      <c r="P47" s="236"/>
      <c r="Q47" s="236"/>
      <c r="R47" s="217"/>
      <c r="S47" s="218"/>
      <c r="T47" s="218"/>
      <c r="U47" s="218"/>
      <c r="V47" s="218"/>
      <c r="W47" s="218"/>
      <c r="X47" s="219"/>
      <c r="Y47" s="217"/>
      <c r="Z47" s="218"/>
      <c r="AA47" s="218"/>
      <c r="AB47" s="218"/>
      <c r="AC47" s="218"/>
      <c r="AD47" s="218"/>
      <c r="AE47" s="219"/>
      <c r="AF47" s="217"/>
      <c r="AG47" s="218"/>
      <c r="AH47" s="218"/>
      <c r="AI47" s="218"/>
      <c r="AJ47" s="218"/>
      <c r="AK47" s="218"/>
      <c r="AL47" s="219"/>
      <c r="AM47" s="217"/>
      <c r="AN47" s="218"/>
      <c r="AO47" s="218"/>
      <c r="AP47" s="218"/>
      <c r="AQ47" s="218"/>
      <c r="AR47" s="218"/>
      <c r="AS47" s="219"/>
      <c r="AT47" s="217"/>
      <c r="AU47" s="218"/>
      <c r="AV47" s="218"/>
      <c r="AW47" s="237"/>
      <c r="AX47" s="237"/>
      <c r="AY47" s="238"/>
      <c r="AZ47" s="238"/>
      <c r="BA47" s="83"/>
      <c r="BB47" s="83"/>
      <c r="BC47" s="83"/>
      <c r="BD47" s="83"/>
      <c r="BE47" s="83"/>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234"/>
      <c r="C48" s="239"/>
      <c r="D48" s="239"/>
      <c r="E48" s="239"/>
      <c r="F48" s="75"/>
      <c r="G48" s="76"/>
      <c r="H48" s="76"/>
      <c r="I48" s="76"/>
      <c r="J48" s="76"/>
      <c r="K48" s="77"/>
      <c r="L48" s="77"/>
      <c r="M48" s="77"/>
      <c r="N48" s="77"/>
      <c r="O48" s="222" t="s">
        <v>85</v>
      </c>
      <c r="P48" s="222"/>
      <c r="Q48" s="222"/>
      <c r="R48" s="223"/>
      <c r="S48" s="224"/>
      <c r="T48" s="224"/>
      <c r="U48" s="224"/>
      <c r="V48" s="224"/>
      <c r="W48" s="224"/>
      <c r="X48" s="225"/>
      <c r="Y48" s="223"/>
      <c r="Z48" s="224"/>
      <c r="AA48" s="224"/>
      <c r="AB48" s="224"/>
      <c r="AC48" s="224"/>
      <c r="AD48" s="224"/>
      <c r="AE48" s="225"/>
      <c r="AF48" s="223"/>
      <c r="AG48" s="224"/>
      <c r="AH48" s="224"/>
      <c r="AI48" s="224"/>
      <c r="AJ48" s="224"/>
      <c r="AK48" s="224"/>
      <c r="AL48" s="225"/>
      <c r="AM48" s="223"/>
      <c r="AN48" s="224"/>
      <c r="AO48" s="224"/>
      <c r="AP48" s="224"/>
      <c r="AQ48" s="224"/>
      <c r="AR48" s="224"/>
      <c r="AS48" s="225"/>
      <c r="AT48" s="223"/>
      <c r="AU48" s="224"/>
      <c r="AV48" s="224"/>
      <c r="AW48" s="226"/>
      <c r="AX48" s="226"/>
      <c r="AY48" s="227"/>
      <c r="AZ48" s="227"/>
      <c r="BA48" s="83"/>
      <c r="BB48" s="83"/>
      <c r="BC48" s="83"/>
      <c r="BD48" s="83"/>
      <c r="BE48" s="83"/>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234"/>
      <c r="C49" s="239"/>
      <c r="D49" s="239"/>
      <c r="E49" s="239"/>
      <c r="F49" s="75"/>
      <c r="G49" s="76"/>
      <c r="H49" s="76"/>
      <c r="I49" s="76"/>
      <c r="J49" s="76"/>
      <c r="K49" s="77"/>
      <c r="L49" s="77"/>
      <c r="M49" s="77"/>
      <c r="N49" s="77"/>
      <c r="O49" s="228" t="s">
        <v>86</v>
      </c>
      <c r="P49" s="228"/>
      <c r="Q49" s="228"/>
      <c r="R49" s="229"/>
      <c r="S49" s="230"/>
      <c r="T49" s="230"/>
      <c r="U49" s="230"/>
      <c r="V49" s="230"/>
      <c r="W49" s="230"/>
      <c r="X49" s="231"/>
      <c r="Y49" s="229"/>
      <c r="Z49" s="230"/>
      <c r="AA49" s="230"/>
      <c r="AB49" s="230"/>
      <c r="AC49" s="230"/>
      <c r="AD49" s="230"/>
      <c r="AE49" s="231"/>
      <c r="AF49" s="229"/>
      <c r="AG49" s="230"/>
      <c r="AH49" s="230"/>
      <c r="AI49" s="230"/>
      <c r="AJ49" s="230"/>
      <c r="AK49" s="230"/>
      <c r="AL49" s="231"/>
      <c r="AM49" s="229"/>
      <c r="AN49" s="230"/>
      <c r="AO49" s="230"/>
      <c r="AP49" s="230"/>
      <c r="AQ49" s="230"/>
      <c r="AR49" s="230"/>
      <c r="AS49" s="231"/>
      <c r="AT49" s="229"/>
      <c r="AU49" s="230"/>
      <c r="AV49" s="230"/>
      <c r="AW49" s="232"/>
      <c r="AX49" s="232"/>
      <c r="AY49" s="233"/>
      <c r="AZ49" s="233"/>
      <c r="BA49" s="83"/>
      <c r="BB49" s="83"/>
      <c r="BC49" s="83"/>
      <c r="BD49" s="83"/>
      <c r="BE49" s="83"/>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234" t="n">
        <f aca="false">B47+1</f>
        <v>11</v>
      </c>
      <c r="C50" s="239"/>
      <c r="D50" s="239"/>
      <c r="E50" s="239"/>
      <c r="F50" s="75"/>
      <c r="G50" s="76"/>
      <c r="H50" s="76"/>
      <c r="I50" s="76"/>
      <c r="J50" s="76"/>
      <c r="K50" s="77"/>
      <c r="L50" s="77"/>
      <c r="M50" s="77"/>
      <c r="N50" s="77"/>
      <c r="O50" s="236" t="s">
        <v>84</v>
      </c>
      <c r="P50" s="236"/>
      <c r="Q50" s="236"/>
      <c r="R50" s="217"/>
      <c r="S50" s="218"/>
      <c r="T50" s="218"/>
      <c r="U50" s="218"/>
      <c r="V50" s="218"/>
      <c r="W50" s="218"/>
      <c r="X50" s="219"/>
      <c r="Y50" s="217"/>
      <c r="Z50" s="218"/>
      <c r="AA50" s="218"/>
      <c r="AB50" s="218"/>
      <c r="AC50" s="218"/>
      <c r="AD50" s="218"/>
      <c r="AE50" s="219"/>
      <c r="AF50" s="217"/>
      <c r="AG50" s="218"/>
      <c r="AH50" s="218"/>
      <c r="AI50" s="218"/>
      <c r="AJ50" s="218"/>
      <c r="AK50" s="218"/>
      <c r="AL50" s="219"/>
      <c r="AM50" s="217"/>
      <c r="AN50" s="218"/>
      <c r="AO50" s="218"/>
      <c r="AP50" s="218"/>
      <c r="AQ50" s="218"/>
      <c r="AR50" s="218"/>
      <c r="AS50" s="219"/>
      <c r="AT50" s="217"/>
      <c r="AU50" s="218"/>
      <c r="AV50" s="218"/>
      <c r="AW50" s="237"/>
      <c r="AX50" s="237"/>
      <c r="AY50" s="238"/>
      <c r="AZ50" s="238"/>
      <c r="BA50" s="83"/>
      <c r="BB50" s="83"/>
      <c r="BC50" s="83"/>
      <c r="BD50" s="83"/>
      <c r="BE50" s="83"/>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234"/>
      <c r="C51" s="239"/>
      <c r="D51" s="239"/>
      <c r="E51" s="239"/>
      <c r="F51" s="75"/>
      <c r="G51" s="76"/>
      <c r="H51" s="76"/>
      <c r="I51" s="76"/>
      <c r="J51" s="76"/>
      <c r="K51" s="77"/>
      <c r="L51" s="77"/>
      <c r="M51" s="77"/>
      <c r="N51" s="77"/>
      <c r="O51" s="222" t="s">
        <v>85</v>
      </c>
      <c r="P51" s="222"/>
      <c r="Q51" s="222"/>
      <c r="R51" s="223"/>
      <c r="S51" s="224"/>
      <c r="T51" s="224"/>
      <c r="U51" s="224"/>
      <c r="V51" s="224"/>
      <c r="W51" s="224"/>
      <c r="X51" s="225"/>
      <c r="Y51" s="223"/>
      <c r="Z51" s="224"/>
      <c r="AA51" s="224"/>
      <c r="AB51" s="224"/>
      <c r="AC51" s="224"/>
      <c r="AD51" s="224"/>
      <c r="AE51" s="225"/>
      <c r="AF51" s="223"/>
      <c r="AG51" s="224"/>
      <c r="AH51" s="224"/>
      <c r="AI51" s="224"/>
      <c r="AJ51" s="224"/>
      <c r="AK51" s="224"/>
      <c r="AL51" s="225"/>
      <c r="AM51" s="223"/>
      <c r="AN51" s="224"/>
      <c r="AO51" s="224"/>
      <c r="AP51" s="224"/>
      <c r="AQ51" s="224"/>
      <c r="AR51" s="224"/>
      <c r="AS51" s="225"/>
      <c r="AT51" s="223"/>
      <c r="AU51" s="224"/>
      <c r="AV51" s="224"/>
      <c r="AW51" s="226"/>
      <c r="AX51" s="226"/>
      <c r="AY51" s="227"/>
      <c r="AZ51" s="227"/>
      <c r="BA51" s="83"/>
      <c r="BB51" s="83"/>
      <c r="BC51" s="83"/>
      <c r="BD51" s="83"/>
      <c r="BE51" s="83"/>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234"/>
      <c r="C52" s="239"/>
      <c r="D52" s="239"/>
      <c r="E52" s="239"/>
      <c r="F52" s="75"/>
      <c r="G52" s="76"/>
      <c r="H52" s="76"/>
      <c r="I52" s="76"/>
      <c r="J52" s="76"/>
      <c r="K52" s="77"/>
      <c r="L52" s="77"/>
      <c r="M52" s="77"/>
      <c r="N52" s="77"/>
      <c r="O52" s="228" t="s">
        <v>86</v>
      </c>
      <c r="P52" s="228"/>
      <c r="Q52" s="228"/>
      <c r="R52" s="229"/>
      <c r="S52" s="230"/>
      <c r="T52" s="230"/>
      <c r="U52" s="230"/>
      <c r="V52" s="230"/>
      <c r="W52" s="230"/>
      <c r="X52" s="231"/>
      <c r="Y52" s="229"/>
      <c r="Z52" s="230"/>
      <c r="AA52" s="230"/>
      <c r="AB52" s="230"/>
      <c r="AC52" s="230"/>
      <c r="AD52" s="230"/>
      <c r="AE52" s="231"/>
      <c r="AF52" s="229"/>
      <c r="AG52" s="230"/>
      <c r="AH52" s="230"/>
      <c r="AI52" s="230"/>
      <c r="AJ52" s="230"/>
      <c r="AK52" s="230"/>
      <c r="AL52" s="231"/>
      <c r="AM52" s="229"/>
      <c r="AN52" s="230"/>
      <c r="AO52" s="230"/>
      <c r="AP52" s="230"/>
      <c r="AQ52" s="230"/>
      <c r="AR52" s="230"/>
      <c r="AS52" s="231"/>
      <c r="AT52" s="229"/>
      <c r="AU52" s="230"/>
      <c r="AV52" s="230"/>
      <c r="AW52" s="232"/>
      <c r="AX52" s="232"/>
      <c r="AY52" s="233"/>
      <c r="AZ52" s="233"/>
      <c r="BA52" s="83"/>
      <c r="BB52" s="83"/>
      <c r="BC52" s="83"/>
      <c r="BD52" s="83"/>
      <c r="BE52" s="83"/>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234" t="n">
        <f aca="false">B50+1</f>
        <v>12</v>
      </c>
      <c r="C53" s="239"/>
      <c r="D53" s="239"/>
      <c r="E53" s="239"/>
      <c r="F53" s="75"/>
      <c r="G53" s="76"/>
      <c r="H53" s="76"/>
      <c r="I53" s="76"/>
      <c r="J53" s="76"/>
      <c r="K53" s="77"/>
      <c r="L53" s="77"/>
      <c r="M53" s="77"/>
      <c r="N53" s="77"/>
      <c r="O53" s="236" t="s">
        <v>84</v>
      </c>
      <c r="P53" s="236"/>
      <c r="Q53" s="236"/>
      <c r="R53" s="217"/>
      <c r="S53" s="218"/>
      <c r="T53" s="218"/>
      <c r="U53" s="218"/>
      <c r="V53" s="218"/>
      <c r="W53" s="218"/>
      <c r="X53" s="219"/>
      <c r="Y53" s="217"/>
      <c r="Z53" s="218"/>
      <c r="AA53" s="218"/>
      <c r="AB53" s="218"/>
      <c r="AC53" s="218"/>
      <c r="AD53" s="218"/>
      <c r="AE53" s="219"/>
      <c r="AF53" s="217"/>
      <c r="AG53" s="218"/>
      <c r="AH53" s="218"/>
      <c r="AI53" s="218"/>
      <c r="AJ53" s="218"/>
      <c r="AK53" s="218"/>
      <c r="AL53" s="219"/>
      <c r="AM53" s="217"/>
      <c r="AN53" s="218"/>
      <c r="AO53" s="218"/>
      <c r="AP53" s="218"/>
      <c r="AQ53" s="218"/>
      <c r="AR53" s="218"/>
      <c r="AS53" s="219"/>
      <c r="AT53" s="217"/>
      <c r="AU53" s="218"/>
      <c r="AV53" s="218"/>
      <c r="AW53" s="237"/>
      <c r="AX53" s="237"/>
      <c r="AY53" s="238"/>
      <c r="AZ53" s="238"/>
      <c r="BA53" s="83"/>
      <c r="BB53" s="83"/>
      <c r="BC53" s="83"/>
      <c r="BD53" s="83"/>
      <c r="BE53" s="83"/>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234"/>
      <c r="C54" s="239"/>
      <c r="D54" s="239"/>
      <c r="E54" s="239"/>
      <c r="F54" s="75"/>
      <c r="G54" s="76"/>
      <c r="H54" s="76"/>
      <c r="I54" s="76"/>
      <c r="J54" s="76"/>
      <c r="K54" s="77"/>
      <c r="L54" s="77"/>
      <c r="M54" s="77"/>
      <c r="N54" s="77"/>
      <c r="O54" s="222" t="s">
        <v>85</v>
      </c>
      <c r="P54" s="222"/>
      <c r="Q54" s="222"/>
      <c r="R54" s="223"/>
      <c r="S54" s="224"/>
      <c r="T54" s="224"/>
      <c r="U54" s="224"/>
      <c r="V54" s="224"/>
      <c r="W54" s="224"/>
      <c r="X54" s="225"/>
      <c r="Y54" s="223"/>
      <c r="Z54" s="224"/>
      <c r="AA54" s="224"/>
      <c r="AB54" s="224"/>
      <c r="AC54" s="224"/>
      <c r="AD54" s="224"/>
      <c r="AE54" s="225"/>
      <c r="AF54" s="223"/>
      <c r="AG54" s="224"/>
      <c r="AH54" s="224"/>
      <c r="AI54" s="224"/>
      <c r="AJ54" s="224"/>
      <c r="AK54" s="224"/>
      <c r="AL54" s="225"/>
      <c r="AM54" s="223"/>
      <c r="AN54" s="224"/>
      <c r="AO54" s="224"/>
      <c r="AP54" s="224"/>
      <c r="AQ54" s="224"/>
      <c r="AR54" s="224"/>
      <c r="AS54" s="225"/>
      <c r="AT54" s="223"/>
      <c r="AU54" s="224"/>
      <c r="AV54" s="224"/>
      <c r="AW54" s="226"/>
      <c r="AX54" s="226"/>
      <c r="AY54" s="227"/>
      <c r="AZ54" s="227"/>
      <c r="BA54" s="83"/>
      <c r="BB54" s="83"/>
      <c r="BC54" s="83"/>
      <c r="BD54" s="83"/>
      <c r="BE54" s="83"/>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234"/>
      <c r="C55" s="239"/>
      <c r="D55" s="239"/>
      <c r="E55" s="239"/>
      <c r="F55" s="75"/>
      <c r="G55" s="76"/>
      <c r="H55" s="76"/>
      <c r="I55" s="76"/>
      <c r="J55" s="76"/>
      <c r="K55" s="77"/>
      <c r="L55" s="77"/>
      <c r="M55" s="77"/>
      <c r="N55" s="77"/>
      <c r="O55" s="228" t="s">
        <v>86</v>
      </c>
      <c r="P55" s="228"/>
      <c r="Q55" s="228"/>
      <c r="R55" s="229"/>
      <c r="S55" s="230"/>
      <c r="T55" s="230"/>
      <c r="U55" s="230"/>
      <c r="V55" s="230"/>
      <c r="W55" s="230"/>
      <c r="X55" s="231"/>
      <c r="Y55" s="229"/>
      <c r="Z55" s="230"/>
      <c r="AA55" s="230"/>
      <c r="AB55" s="230"/>
      <c r="AC55" s="230"/>
      <c r="AD55" s="230"/>
      <c r="AE55" s="231"/>
      <c r="AF55" s="229"/>
      <c r="AG55" s="230"/>
      <c r="AH55" s="230"/>
      <c r="AI55" s="230"/>
      <c r="AJ55" s="230"/>
      <c r="AK55" s="230"/>
      <c r="AL55" s="231"/>
      <c r="AM55" s="229"/>
      <c r="AN55" s="230"/>
      <c r="AO55" s="230"/>
      <c r="AP55" s="230"/>
      <c r="AQ55" s="230"/>
      <c r="AR55" s="230"/>
      <c r="AS55" s="231"/>
      <c r="AT55" s="229"/>
      <c r="AU55" s="230"/>
      <c r="AV55" s="230"/>
      <c r="AW55" s="232"/>
      <c r="AX55" s="232"/>
      <c r="AY55" s="233"/>
      <c r="AZ55" s="233"/>
      <c r="BA55" s="83"/>
      <c r="BB55" s="83"/>
      <c r="BC55" s="83"/>
      <c r="BD55" s="83"/>
      <c r="BE55" s="83"/>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234" t="n">
        <f aca="false">B53+1</f>
        <v>13</v>
      </c>
      <c r="C56" s="239"/>
      <c r="D56" s="239"/>
      <c r="E56" s="239"/>
      <c r="F56" s="75"/>
      <c r="G56" s="76"/>
      <c r="H56" s="76"/>
      <c r="I56" s="76"/>
      <c r="J56" s="76"/>
      <c r="K56" s="77"/>
      <c r="L56" s="77"/>
      <c r="M56" s="77"/>
      <c r="N56" s="77"/>
      <c r="O56" s="236" t="s">
        <v>84</v>
      </c>
      <c r="P56" s="236"/>
      <c r="Q56" s="236"/>
      <c r="R56" s="217"/>
      <c r="S56" s="218"/>
      <c r="T56" s="218"/>
      <c r="U56" s="218"/>
      <c r="V56" s="218"/>
      <c r="W56" s="218"/>
      <c r="X56" s="219"/>
      <c r="Y56" s="217"/>
      <c r="Z56" s="218"/>
      <c r="AA56" s="218"/>
      <c r="AB56" s="218"/>
      <c r="AC56" s="218"/>
      <c r="AD56" s="218"/>
      <c r="AE56" s="219"/>
      <c r="AF56" s="217"/>
      <c r="AG56" s="218"/>
      <c r="AH56" s="218"/>
      <c r="AI56" s="218"/>
      <c r="AJ56" s="218"/>
      <c r="AK56" s="218"/>
      <c r="AL56" s="219"/>
      <c r="AM56" s="217"/>
      <c r="AN56" s="218"/>
      <c r="AO56" s="218"/>
      <c r="AP56" s="218"/>
      <c r="AQ56" s="218"/>
      <c r="AR56" s="218"/>
      <c r="AS56" s="219"/>
      <c r="AT56" s="217"/>
      <c r="AU56" s="218"/>
      <c r="AV56" s="218"/>
      <c r="AW56" s="237"/>
      <c r="AX56" s="237"/>
      <c r="AY56" s="238"/>
      <c r="AZ56" s="238"/>
      <c r="BA56" s="83"/>
      <c r="BB56" s="83"/>
      <c r="BC56" s="83"/>
      <c r="BD56" s="83"/>
      <c r="BE56" s="83"/>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234"/>
      <c r="C57" s="239"/>
      <c r="D57" s="239"/>
      <c r="E57" s="239"/>
      <c r="F57" s="75"/>
      <c r="G57" s="76"/>
      <c r="H57" s="76"/>
      <c r="I57" s="76"/>
      <c r="J57" s="76"/>
      <c r="K57" s="77"/>
      <c r="L57" s="77"/>
      <c r="M57" s="77"/>
      <c r="N57" s="77"/>
      <c r="O57" s="222" t="s">
        <v>85</v>
      </c>
      <c r="P57" s="222"/>
      <c r="Q57" s="222"/>
      <c r="R57" s="223"/>
      <c r="S57" s="224"/>
      <c r="T57" s="224"/>
      <c r="U57" s="224"/>
      <c r="V57" s="224"/>
      <c r="W57" s="224"/>
      <c r="X57" s="225"/>
      <c r="Y57" s="223"/>
      <c r="Z57" s="224"/>
      <c r="AA57" s="224"/>
      <c r="AB57" s="224"/>
      <c r="AC57" s="224"/>
      <c r="AD57" s="224"/>
      <c r="AE57" s="225"/>
      <c r="AF57" s="223"/>
      <c r="AG57" s="224"/>
      <c r="AH57" s="224"/>
      <c r="AI57" s="224"/>
      <c r="AJ57" s="224"/>
      <c r="AK57" s="224"/>
      <c r="AL57" s="225"/>
      <c r="AM57" s="223"/>
      <c r="AN57" s="224"/>
      <c r="AO57" s="224"/>
      <c r="AP57" s="224"/>
      <c r="AQ57" s="224"/>
      <c r="AR57" s="224"/>
      <c r="AS57" s="225"/>
      <c r="AT57" s="223"/>
      <c r="AU57" s="224"/>
      <c r="AV57" s="224"/>
      <c r="AW57" s="226"/>
      <c r="AX57" s="226"/>
      <c r="AY57" s="227"/>
      <c r="AZ57" s="227"/>
      <c r="BA57" s="83"/>
      <c r="BB57" s="83"/>
      <c r="BC57" s="83"/>
      <c r="BD57" s="83"/>
      <c r="BE57" s="83"/>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234"/>
      <c r="C58" s="239"/>
      <c r="D58" s="239"/>
      <c r="E58" s="239"/>
      <c r="F58" s="75"/>
      <c r="G58" s="76"/>
      <c r="H58" s="76"/>
      <c r="I58" s="76"/>
      <c r="J58" s="76"/>
      <c r="K58" s="77"/>
      <c r="L58" s="77"/>
      <c r="M58" s="77"/>
      <c r="N58" s="77"/>
      <c r="O58" s="228" t="s">
        <v>86</v>
      </c>
      <c r="P58" s="228"/>
      <c r="Q58" s="228"/>
      <c r="R58" s="229"/>
      <c r="S58" s="230"/>
      <c r="T58" s="230"/>
      <c r="U58" s="230"/>
      <c r="V58" s="230"/>
      <c r="W58" s="230"/>
      <c r="X58" s="231"/>
      <c r="Y58" s="229"/>
      <c r="Z58" s="230"/>
      <c r="AA58" s="230"/>
      <c r="AB58" s="230"/>
      <c r="AC58" s="230"/>
      <c r="AD58" s="230"/>
      <c r="AE58" s="231"/>
      <c r="AF58" s="229"/>
      <c r="AG58" s="230"/>
      <c r="AH58" s="230"/>
      <c r="AI58" s="230"/>
      <c r="AJ58" s="230"/>
      <c r="AK58" s="230"/>
      <c r="AL58" s="231"/>
      <c r="AM58" s="229"/>
      <c r="AN58" s="230"/>
      <c r="AO58" s="230"/>
      <c r="AP58" s="230"/>
      <c r="AQ58" s="230"/>
      <c r="AR58" s="230"/>
      <c r="AS58" s="231"/>
      <c r="AT58" s="229"/>
      <c r="AU58" s="230"/>
      <c r="AV58" s="230"/>
      <c r="AW58" s="232"/>
      <c r="AX58" s="232"/>
      <c r="AY58" s="233"/>
      <c r="AZ58" s="233"/>
      <c r="BA58" s="83"/>
      <c r="BB58" s="83"/>
      <c r="BC58" s="83"/>
      <c r="BD58" s="83"/>
      <c r="BE58" s="83"/>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234" t="n">
        <f aca="false">B56+1</f>
        <v>14</v>
      </c>
      <c r="C59" s="239"/>
      <c r="D59" s="239"/>
      <c r="E59" s="239"/>
      <c r="F59" s="75"/>
      <c r="G59" s="76"/>
      <c r="H59" s="76"/>
      <c r="I59" s="76"/>
      <c r="J59" s="76"/>
      <c r="K59" s="77"/>
      <c r="L59" s="77"/>
      <c r="M59" s="77"/>
      <c r="N59" s="77"/>
      <c r="O59" s="236" t="s">
        <v>84</v>
      </c>
      <c r="P59" s="236"/>
      <c r="Q59" s="236"/>
      <c r="R59" s="217"/>
      <c r="S59" s="218"/>
      <c r="T59" s="218"/>
      <c r="U59" s="218"/>
      <c r="V59" s="218"/>
      <c r="W59" s="218"/>
      <c r="X59" s="219"/>
      <c r="Y59" s="217"/>
      <c r="Z59" s="218"/>
      <c r="AA59" s="218"/>
      <c r="AB59" s="218"/>
      <c r="AC59" s="218"/>
      <c r="AD59" s="218"/>
      <c r="AE59" s="219"/>
      <c r="AF59" s="217"/>
      <c r="AG59" s="218"/>
      <c r="AH59" s="218"/>
      <c r="AI59" s="218"/>
      <c r="AJ59" s="218"/>
      <c r="AK59" s="218"/>
      <c r="AL59" s="219"/>
      <c r="AM59" s="217"/>
      <c r="AN59" s="218"/>
      <c r="AO59" s="218"/>
      <c r="AP59" s="218"/>
      <c r="AQ59" s="218"/>
      <c r="AR59" s="218"/>
      <c r="AS59" s="219"/>
      <c r="AT59" s="217"/>
      <c r="AU59" s="218"/>
      <c r="AV59" s="218"/>
      <c r="AW59" s="237"/>
      <c r="AX59" s="237"/>
      <c r="AY59" s="238"/>
      <c r="AZ59" s="238"/>
      <c r="BA59" s="83"/>
      <c r="BB59" s="83"/>
      <c r="BC59" s="83"/>
      <c r="BD59" s="83"/>
      <c r="BE59" s="83"/>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234"/>
      <c r="C60" s="239"/>
      <c r="D60" s="239"/>
      <c r="E60" s="239"/>
      <c r="F60" s="75"/>
      <c r="G60" s="76"/>
      <c r="H60" s="76"/>
      <c r="I60" s="76"/>
      <c r="J60" s="76"/>
      <c r="K60" s="77"/>
      <c r="L60" s="77"/>
      <c r="M60" s="77"/>
      <c r="N60" s="77"/>
      <c r="O60" s="222" t="s">
        <v>85</v>
      </c>
      <c r="P60" s="222"/>
      <c r="Q60" s="222"/>
      <c r="R60" s="223"/>
      <c r="S60" s="224"/>
      <c r="T60" s="224"/>
      <c r="U60" s="224"/>
      <c r="V60" s="224"/>
      <c r="W60" s="224"/>
      <c r="X60" s="225"/>
      <c r="Y60" s="223"/>
      <c r="Z60" s="224"/>
      <c r="AA60" s="224"/>
      <c r="AB60" s="224"/>
      <c r="AC60" s="224"/>
      <c r="AD60" s="224"/>
      <c r="AE60" s="225"/>
      <c r="AF60" s="223"/>
      <c r="AG60" s="224"/>
      <c r="AH60" s="224"/>
      <c r="AI60" s="224"/>
      <c r="AJ60" s="224"/>
      <c r="AK60" s="224"/>
      <c r="AL60" s="225"/>
      <c r="AM60" s="223"/>
      <c r="AN60" s="224"/>
      <c r="AO60" s="224"/>
      <c r="AP60" s="224"/>
      <c r="AQ60" s="224"/>
      <c r="AR60" s="224"/>
      <c r="AS60" s="225"/>
      <c r="AT60" s="223"/>
      <c r="AU60" s="224"/>
      <c r="AV60" s="224"/>
      <c r="AW60" s="226"/>
      <c r="AX60" s="226"/>
      <c r="AY60" s="227"/>
      <c r="AZ60" s="227"/>
      <c r="BA60" s="83"/>
      <c r="BB60" s="83"/>
      <c r="BC60" s="83"/>
      <c r="BD60" s="83"/>
      <c r="BE60" s="83"/>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234"/>
      <c r="C61" s="239"/>
      <c r="D61" s="239"/>
      <c r="E61" s="239"/>
      <c r="F61" s="75"/>
      <c r="G61" s="76"/>
      <c r="H61" s="76"/>
      <c r="I61" s="76"/>
      <c r="J61" s="76"/>
      <c r="K61" s="77"/>
      <c r="L61" s="77"/>
      <c r="M61" s="77"/>
      <c r="N61" s="77"/>
      <c r="O61" s="228" t="s">
        <v>86</v>
      </c>
      <c r="P61" s="228"/>
      <c r="Q61" s="228"/>
      <c r="R61" s="229"/>
      <c r="S61" s="230"/>
      <c r="T61" s="230"/>
      <c r="U61" s="230"/>
      <c r="V61" s="230"/>
      <c r="W61" s="230"/>
      <c r="X61" s="231"/>
      <c r="Y61" s="229"/>
      <c r="Z61" s="230"/>
      <c r="AA61" s="230"/>
      <c r="AB61" s="230"/>
      <c r="AC61" s="230"/>
      <c r="AD61" s="230"/>
      <c r="AE61" s="231"/>
      <c r="AF61" s="229"/>
      <c r="AG61" s="230"/>
      <c r="AH61" s="230"/>
      <c r="AI61" s="230"/>
      <c r="AJ61" s="230"/>
      <c r="AK61" s="230"/>
      <c r="AL61" s="231"/>
      <c r="AM61" s="229"/>
      <c r="AN61" s="230"/>
      <c r="AO61" s="230"/>
      <c r="AP61" s="230"/>
      <c r="AQ61" s="230"/>
      <c r="AR61" s="230"/>
      <c r="AS61" s="231"/>
      <c r="AT61" s="229"/>
      <c r="AU61" s="230"/>
      <c r="AV61" s="230"/>
      <c r="AW61" s="232"/>
      <c r="AX61" s="232"/>
      <c r="AY61" s="233"/>
      <c r="AZ61" s="233"/>
      <c r="BA61" s="83"/>
      <c r="BB61" s="83"/>
      <c r="BC61" s="83"/>
      <c r="BD61" s="83"/>
      <c r="BE61" s="83"/>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234" t="n">
        <f aca="false">B59+1</f>
        <v>15</v>
      </c>
      <c r="C62" s="239"/>
      <c r="D62" s="239"/>
      <c r="E62" s="239"/>
      <c r="F62" s="75"/>
      <c r="G62" s="76"/>
      <c r="H62" s="76"/>
      <c r="I62" s="76"/>
      <c r="J62" s="76"/>
      <c r="K62" s="77"/>
      <c r="L62" s="77"/>
      <c r="M62" s="77"/>
      <c r="N62" s="77"/>
      <c r="O62" s="236" t="s">
        <v>84</v>
      </c>
      <c r="P62" s="236"/>
      <c r="Q62" s="236"/>
      <c r="R62" s="217"/>
      <c r="S62" s="218"/>
      <c r="T62" s="218"/>
      <c r="U62" s="218"/>
      <c r="V62" s="218"/>
      <c r="W62" s="218"/>
      <c r="X62" s="219"/>
      <c r="Y62" s="217"/>
      <c r="Z62" s="218"/>
      <c r="AA62" s="218"/>
      <c r="AB62" s="218"/>
      <c r="AC62" s="218"/>
      <c r="AD62" s="218"/>
      <c r="AE62" s="219"/>
      <c r="AF62" s="217"/>
      <c r="AG62" s="218"/>
      <c r="AH62" s="218"/>
      <c r="AI62" s="218"/>
      <c r="AJ62" s="218"/>
      <c r="AK62" s="218"/>
      <c r="AL62" s="219"/>
      <c r="AM62" s="217"/>
      <c r="AN62" s="218"/>
      <c r="AO62" s="218"/>
      <c r="AP62" s="218"/>
      <c r="AQ62" s="218"/>
      <c r="AR62" s="218"/>
      <c r="AS62" s="219"/>
      <c r="AT62" s="217"/>
      <c r="AU62" s="218"/>
      <c r="AV62" s="218"/>
      <c r="AW62" s="237"/>
      <c r="AX62" s="237"/>
      <c r="AY62" s="238"/>
      <c r="AZ62" s="238"/>
      <c r="BA62" s="83"/>
      <c r="BB62" s="83"/>
      <c r="BC62" s="83"/>
      <c r="BD62" s="83"/>
      <c r="BE62" s="83"/>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234"/>
      <c r="C63" s="239"/>
      <c r="D63" s="239"/>
      <c r="E63" s="239"/>
      <c r="F63" s="75"/>
      <c r="G63" s="76"/>
      <c r="H63" s="76"/>
      <c r="I63" s="76"/>
      <c r="J63" s="76"/>
      <c r="K63" s="77"/>
      <c r="L63" s="77"/>
      <c r="M63" s="77"/>
      <c r="N63" s="77"/>
      <c r="O63" s="222" t="s">
        <v>85</v>
      </c>
      <c r="P63" s="222"/>
      <c r="Q63" s="222"/>
      <c r="R63" s="223"/>
      <c r="S63" s="224"/>
      <c r="T63" s="224"/>
      <c r="U63" s="224"/>
      <c r="V63" s="224"/>
      <c r="W63" s="224"/>
      <c r="X63" s="225"/>
      <c r="Y63" s="223"/>
      <c r="Z63" s="224"/>
      <c r="AA63" s="224"/>
      <c r="AB63" s="224"/>
      <c r="AC63" s="224"/>
      <c r="AD63" s="224"/>
      <c r="AE63" s="225"/>
      <c r="AF63" s="223"/>
      <c r="AG63" s="224"/>
      <c r="AH63" s="224"/>
      <c r="AI63" s="224"/>
      <c r="AJ63" s="224"/>
      <c r="AK63" s="224"/>
      <c r="AL63" s="225"/>
      <c r="AM63" s="223"/>
      <c r="AN63" s="224"/>
      <c r="AO63" s="224"/>
      <c r="AP63" s="224"/>
      <c r="AQ63" s="224"/>
      <c r="AR63" s="224"/>
      <c r="AS63" s="225"/>
      <c r="AT63" s="223"/>
      <c r="AU63" s="224"/>
      <c r="AV63" s="224"/>
      <c r="AW63" s="226"/>
      <c r="AX63" s="226"/>
      <c r="AY63" s="227"/>
      <c r="AZ63" s="227"/>
      <c r="BA63" s="83"/>
      <c r="BB63" s="83"/>
      <c r="BC63" s="83"/>
      <c r="BD63" s="83"/>
      <c r="BE63" s="83"/>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234"/>
      <c r="C64" s="239"/>
      <c r="D64" s="239"/>
      <c r="E64" s="239"/>
      <c r="F64" s="75"/>
      <c r="G64" s="76"/>
      <c r="H64" s="76"/>
      <c r="I64" s="76"/>
      <c r="J64" s="76"/>
      <c r="K64" s="77"/>
      <c r="L64" s="77"/>
      <c r="M64" s="77"/>
      <c r="N64" s="77"/>
      <c r="O64" s="228" t="s">
        <v>86</v>
      </c>
      <c r="P64" s="228"/>
      <c r="Q64" s="228"/>
      <c r="R64" s="229"/>
      <c r="S64" s="230"/>
      <c r="T64" s="230"/>
      <c r="U64" s="230"/>
      <c r="V64" s="230"/>
      <c r="W64" s="230"/>
      <c r="X64" s="231"/>
      <c r="Y64" s="229"/>
      <c r="Z64" s="230"/>
      <c r="AA64" s="230"/>
      <c r="AB64" s="230"/>
      <c r="AC64" s="230"/>
      <c r="AD64" s="230"/>
      <c r="AE64" s="231"/>
      <c r="AF64" s="229"/>
      <c r="AG64" s="230"/>
      <c r="AH64" s="230"/>
      <c r="AI64" s="230"/>
      <c r="AJ64" s="230"/>
      <c r="AK64" s="230"/>
      <c r="AL64" s="231"/>
      <c r="AM64" s="229"/>
      <c r="AN64" s="230"/>
      <c r="AO64" s="230"/>
      <c r="AP64" s="230"/>
      <c r="AQ64" s="230"/>
      <c r="AR64" s="230"/>
      <c r="AS64" s="231"/>
      <c r="AT64" s="229"/>
      <c r="AU64" s="230"/>
      <c r="AV64" s="230"/>
      <c r="AW64" s="232"/>
      <c r="AX64" s="232"/>
      <c r="AY64" s="233"/>
      <c r="AZ64" s="233"/>
      <c r="BA64" s="83"/>
      <c r="BB64" s="83"/>
      <c r="BC64" s="83"/>
      <c r="BD64" s="83"/>
      <c r="BE64" s="83"/>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234" t="n">
        <f aca="false">B62+1</f>
        <v>16</v>
      </c>
      <c r="C65" s="239"/>
      <c r="D65" s="239"/>
      <c r="E65" s="239"/>
      <c r="F65" s="75"/>
      <c r="G65" s="76"/>
      <c r="H65" s="76"/>
      <c r="I65" s="76"/>
      <c r="J65" s="76"/>
      <c r="K65" s="77"/>
      <c r="L65" s="77"/>
      <c r="M65" s="77"/>
      <c r="N65" s="77"/>
      <c r="O65" s="236" t="s">
        <v>84</v>
      </c>
      <c r="P65" s="236"/>
      <c r="Q65" s="236"/>
      <c r="R65" s="217"/>
      <c r="S65" s="218"/>
      <c r="T65" s="218"/>
      <c r="U65" s="218"/>
      <c r="V65" s="218"/>
      <c r="W65" s="218"/>
      <c r="X65" s="219"/>
      <c r="Y65" s="217"/>
      <c r="Z65" s="218"/>
      <c r="AA65" s="218"/>
      <c r="AB65" s="218"/>
      <c r="AC65" s="218"/>
      <c r="AD65" s="218"/>
      <c r="AE65" s="219"/>
      <c r="AF65" s="217"/>
      <c r="AG65" s="218"/>
      <c r="AH65" s="218"/>
      <c r="AI65" s="218"/>
      <c r="AJ65" s="218"/>
      <c r="AK65" s="218"/>
      <c r="AL65" s="219"/>
      <c r="AM65" s="217"/>
      <c r="AN65" s="218"/>
      <c r="AO65" s="218"/>
      <c r="AP65" s="218"/>
      <c r="AQ65" s="218"/>
      <c r="AR65" s="218"/>
      <c r="AS65" s="219"/>
      <c r="AT65" s="217"/>
      <c r="AU65" s="218"/>
      <c r="AV65" s="218"/>
      <c r="AW65" s="237"/>
      <c r="AX65" s="237"/>
      <c r="AY65" s="238"/>
      <c r="AZ65" s="238"/>
      <c r="BA65" s="83"/>
      <c r="BB65" s="83"/>
      <c r="BC65" s="83"/>
      <c r="BD65" s="83"/>
      <c r="BE65" s="83"/>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234"/>
      <c r="C66" s="239"/>
      <c r="D66" s="239"/>
      <c r="E66" s="239"/>
      <c r="F66" s="75"/>
      <c r="G66" s="76"/>
      <c r="H66" s="76"/>
      <c r="I66" s="76"/>
      <c r="J66" s="76"/>
      <c r="K66" s="77"/>
      <c r="L66" s="77"/>
      <c r="M66" s="77"/>
      <c r="N66" s="77"/>
      <c r="O66" s="222" t="s">
        <v>85</v>
      </c>
      <c r="P66" s="222"/>
      <c r="Q66" s="222"/>
      <c r="R66" s="223"/>
      <c r="S66" s="224"/>
      <c r="T66" s="224"/>
      <c r="U66" s="224"/>
      <c r="V66" s="224"/>
      <c r="W66" s="224"/>
      <c r="X66" s="225"/>
      <c r="Y66" s="223"/>
      <c r="Z66" s="224"/>
      <c r="AA66" s="224"/>
      <c r="AB66" s="224"/>
      <c r="AC66" s="224"/>
      <c r="AD66" s="224"/>
      <c r="AE66" s="225"/>
      <c r="AF66" s="223"/>
      <c r="AG66" s="224"/>
      <c r="AH66" s="224"/>
      <c r="AI66" s="224"/>
      <c r="AJ66" s="224"/>
      <c r="AK66" s="224"/>
      <c r="AL66" s="225"/>
      <c r="AM66" s="223"/>
      <c r="AN66" s="224"/>
      <c r="AO66" s="224"/>
      <c r="AP66" s="224"/>
      <c r="AQ66" s="224"/>
      <c r="AR66" s="224"/>
      <c r="AS66" s="225"/>
      <c r="AT66" s="223"/>
      <c r="AU66" s="224"/>
      <c r="AV66" s="224"/>
      <c r="AW66" s="226"/>
      <c r="AX66" s="226"/>
      <c r="AY66" s="227"/>
      <c r="AZ66" s="227"/>
      <c r="BA66" s="83"/>
      <c r="BB66" s="83"/>
      <c r="BC66" s="83"/>
      <c r="BD66" s="83"/>
      <c r="BE66" s="83"/>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234"/>
      <c r="C67" s="239"/>
      <c r="D67" s="239"/>
      <c r="E67" s="239"/>
      <c r="F67" s="75"/>
      <c r="G67" s="76"/>
      <c r="H67" s="76"/>
      <c r="I67" s="76"/>
      <c r="J67" s="76"/>
      <c r="K67" s="77"/>
      <c r="L67" s="77"/>
      <c r="M67" s="77"/>
      <c r="N67" s="77"/>
      <c r="O67" s="228" t="s">
        <v>86</v>
      </c>
      <c r="P67" s="228"/>
      <c r="Q67" s="228"/>
      <c r="R67" s="229"/>
      <c r="S67" s="230"/>
      <c r="T67" s="230"/>
      <c r="U67" s="230"/>
      <c r="V67" s="230"/>
      <c r="W67" s="230"/>
      <c r="X67" s="231"/>
      <c r="Y67" s="229"/>
      <c r="Z67" s="230"/>
      <c r="AA67" s="230"/>
      <c r="AB67" s="230"/>
      <c r="AC67" s="230"/>
      <c r="AD67" s="230"/>
      <c r="AE67" s="231"/>
      <c r="AF67" s="229"/>
      <c r="AG67" s="230"/>
      <c r="AH67" s="230"/>
      <c r="AI67" s="230"/>
      <c r="AJ67" s="230"/>
      <c r="AK67" s="230"/>
      <c r="AL67" s="231"/>
      <c r="AM67" s="229"/>
      <c r="AN67" s="230"/>
      <c r="AO67" s="230"/>
      <c r="AP67" s="230"/>
      <c r="AQ67" s="230"/>
      <c r="AR67" s="230"/>
      <c r="AS67" s="231"/>
      <c r="AT67" s="229"/>
      <c r="AU67" s="230"/>
      <c r="AV67" s="230"/>
      <c r="AW67" s="232"/>
      <c r="AX67" s="232"/>
      <c r="AY67" s="233"/>
      <c r="AZ67" s="233"/>
      <c r="BA67" s="83"/>
      <c r="BB67" s="83"/>
      <c r="BC67" s="83"/>
      <c r="BD67" s="83"/>
      <c r="BE67" s="83"/>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234" t="n">
        <f aca="false">B65+1</f>
        <v>17</v>
      </c>
      <c r="C68" s="239"/>
      <c r="D68" s="239"/>
      <c r="E68" s="239"/>
      <c r="F68" s="75"/>
      <c r="G68" s="76"/>
      <c r="H68" s="76"/>
      <c r="I68" s="76"/>
      <c r="J68" s="76"/>
      <c r="K68" s="77"/>
      <c r="L68" s="77"/>
      <c r="M68" s="77"/>
      <c r="N68" s="77"/>
      <c r="O68" s="236" t="s">
        <v>84</v>
      </c>
      <c r="P68" s="236"/>
      <c r="Q68" s="236"/>
      <c r="R68" s="217"/>
      <c r="S68" s="218"/>
      <c r="T68" s="218"/>
      <c r="U68" s="218"/>
      <c r="V68" s="218"/>
      <c r="W68" s="218"/>
      <c r="X68" s="219"/>
      <c r="Y68" s="217"/>
      <c r="Z68" s="218"/>
      <c r="AA68" s="218"/>
      <c r="AB68" s="218"/>
      <c r="AC68" s="218"/>
      <c r="AD68" s="218"/>
      <c r="AE68" s="219"/>
      <c r="AF68" s="217"/>
      <c r="AG68" s="218"/>
      <c r="AH68" s="218"/>
      <c r="AI68" s="218"/>
      <c r="AJ68" s="218"/>
      <c r="AK68" s="218"/>
      <c r="AL68" s="219"/>
      <c r="AM68" s="217"/>
      <c r="AN68" s="218"/>
      <c r="AO68" s="218"/>
      <c r="AP68" s="218"/>
      <c r="AQ68" s="218"/>
      <c r="AR68" s="218"/>
      <c r="AS68" s="219"/>
      <c r="AT68" s="217"/>
      <c r="AU68" s="218"/>
      <c r="AV68" s="218"/>
      <c r="AW68" s="237"/>
      <c r="AX68" s="237"/>
      <c r="AY68" s="238"/>
      <c r="AZ68" s="238"/>
      <c r="BA68" s="83"/>
      <c r="BB68" s="83"/>
      <c r="BC68" s="83"/>
      <c r="BD68" s="83"/>
      <c r="BE68" s="83"/>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234"/>
      <c r="C69" s="239"/>
      <c r="D69" s="239"/>
      <c r="E69" s="239"/>
      <c r="F69" s="75"/>
      <c r="G69" s="76"/>
      <c r="H69" s="76"/>
      <c r="I69" s="76"/>
      <c r="J69" s="76"/>
      <c r="K69" s="77"/>
      <c r="L69" s="77"/>
      <c r="M69" s="77"/>
      <c r="N69" s="77"/>
      <c r="O69" s="222" t="s">
        <v>85</v>
      </c>
      <c r="P69" s="222"/>
      <c r="Q69" s="222"/>
      <c r="R69" s="223"/>
      <c r="S69" s="224"/>
      <c r="T69" s="224"/>
      <c r="U69" s="224"/>
      <c r="V69" s="224"/>
      <c r="W69" s="224"/>
      <c r="X69" s="225"/>
      <c r="Y69" s="223"/>
      <c r="Z69" s="224"/>
      <c r="AA69" s="224"/>
      <c r="AB69" s="224"/>
      <c r="AC69" s="224"/>
      <c r="AD69" s="224"/>
      <c r="AE69" s="225"/>
      <c r="AF69" s="223"/>
      <c r="AG69" s="224"/>
      <c r="AH69" s="224"/>
      <c r="AI69" s="224"/>
      <c r="AJ69" s="224"/>
      <c r="AK69" s="224"/>
      <c r="AL69" s="225"/>
      <c r="AM69" s="223"/>
      <c r="AN69" s="224"/>
      <c r="AO69" s="224"/>
      <c r="AP69" s="224"/>
      <c r="AQ69" s="224"/>
      <c r="AR69" s="224"/>
      <c r="AS69" s="225"/>
      <c r="AT69" s="223"/>
      <c r="AU69" s="224"/>
      <c r="AV69" s="224"/>
      <c r="AW69" s="226"/>
      <c r="AX69" s="226"/>
      <c r="AY69" s="227"/>
      <c r="AZ69" s="227"/>
      <c r="BA69" s="83"/>
      <c r="BB69" s="83"/>
      <c r="BC69" s="83"/>
      <c r="BD69" s="83"/>
      <c r="BE69" s="83"/>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234"/>
      <c r="C70" s="239"/>
      <c r="D70" s="239"/>
      <c r="E70" s="239"/>
      <c r="F70" s="75"/>
      <c r="G70" s="76"/>
      <c r="H70" s="76"/>
      <c r="I70" s="76"/>
      <c r="J70" s="76"/>
      <c r="K70" s="77"/>
      <c r="L70" s="77"/>
      <c r="M70" s="77"/>
      <c r="N70" s="77"/>
      <c r="O70" s="228" t="s">
        <v>86</v>
      </c>
      <c r="P70" s="228"/>
      <c r="Q70" s="228"/>
      <c r="R70" s="229"/>
      <c r="S70" s="230"/>
      <c r="T70" s="230"/>
      <c r="U70" s="230"/>
      <c r="V70" s="230"/>
      <c r="W70" s="230"/>
      <c r="X70" s="231"/>
      <c r="Y70" s="229"/>
      <c r="Z70" s="230"/>
      <c r="AA70" s="230"/>
      <c r="AB70" s="230"/>
      <c r="AC70" s="230"/>
      <c r="AD70" s="230"/>
      <c r="AE70" s="231"/>
      <c r="AF70" s="229"/>
      <c r="AG70" s="230"/>
      <c r="AH70" s="230"/>
      <c r="AI70" s="230"/>
      <c r="AJ70" s="230"/>
      <c r="AK70" s="230"/>
      <c r="AL70" s="231"/>
      <c r="AM70" s="229"/>
      <c r="AN70" s="230"/>
      <c r="AO70" s="230"/>
      <c r="AP70" s="230"/>
      <c r="AQ70" s="230"/>
      <c r="AR70" s="230"/>
      <c r="AS70" s="231"/>
      <c r="AT70" s="229"/>
      <c r="AU70" s="230"/>
      <c r="AV70" s="230"/>
      <c r="AW70" s="232"/>
      <c r="AX70" s="232"/>
      <c r="AY70" s="233"/>
      <c r="AZ70" s="233"/>
      <c r="BA70" s="83"/>
      <c r="BB70" s="83"/>
      <c r="BC70" s="83"/>
      <c r="BD70" s="83"/>
      <c r="BE70" s="83"/>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240" customFormat="true" ht="6" hidden="false" customHeight="true" outlineLevel="0" collapsed="false">
      <c r="B71" s="241"/>
      <c r="C71" s="242"/>
      <c r="D71" s="242"/>
      <c r="E71" s="242"/>
      <c r="F71" s="243"/>
      <c r="G71" s="244"/>
      <c r="H71" s="244"/>
      <c r="I71" s="244"/>
      <c r="J71" s="244"/>
      <c r="K71" s="243"/>
      <c r="L71" s="243"/>
      <c r="M71" s="243"/>
      <c r="N71" s="243"/>
      <c r="O71" s="245"/>
      <c r="P71" s="245"/>
      <c r="Q71" s="24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6"/>
      <c r="AX71" s="246"/>
      <c r="AY71" s="246"/>
      <c r="AZ71" s="246"/>
      <c r="BA71" s="243"/>
      <c r="BB71" s="243"/>
      <c r="BC71" s="243"/>
      <c r="BD71" s="243"/>
      <c r="BE71" s="247"/>
    </row>
    <row r="72" customFormat="false" ht="20.25" hidden="false" customHeight="true" outlineLevel="0" collapsed="false">
      <c r="A72" s="0"/>
      <c r="B72" s="248"/>
      <c r="C72" s="249"/>
      <c r="D72" s="249"/>
      <c r="E72" s="249"/>
      <c r="F72" s="250" t="s">
        <v>87</v>
      </c>
      <c r="G72" s="250"/>
      <c r="H72" s="250"/>
      <c r="I72" s="250"/>
      <c r="J72" s="250"/>
      <c r="K72" s="250"/>
      <c r="L72" s="250"/>
      <c r="M72" s="250"/>
      <c r="N72" s="250"/>
      <c r="O72" s="250"/>
      <c r="P72" s="250"/>
      <c r="Q72" s="250"/>
      <c r="R72" s="251"/>
      <c r="S72" s="252"/>
      <c r="T72" s="252"/>
      <c r="U72" s="252"/>
      <c r="V72" s="252"/>
      <c r="W72" s="252"/>
      <c r="X72" s="253"/>
      <c r="Y72" s="251"/>
      <c r="Z72" s="252"/>
      <c r="AA72" s="252"/>
      <c r="AB72" s="252"/>
      <c r="AC72" s="252"/>
      <c r="AD72" s="252"/>
      <c r="AE72" s="253"/>
      <c r="AF72" s="251"/>
      <c r="AG72" s="252"/>
      <c r="AH72" s="252"/>
      <c r="AI72" s="252"/>
      <c r="AJ72" s="252"/>
      <c r="AK72" s="252"/>
      <c r="AL72" s="253"/>
      <c r="AM72" s="251"/>
      <c r="AN72" s="252"/>
      <c r="AO72" s="252"/>
      <c r="AP72" s="252"/>
      <c r="AQ72" s="252"/>
      <c r="AR72" s="252"/>
      <c r="AS72" s="253"/>
      <c r="AT72" s="251"/>
      <c r="AU72" s="252"/>
      <c r="AV72" s="253"/>
      <c r="AW72" s="254"/>
      <c r="AX72" s="254"/>
      <c r="AY72" s="254"/>
      <c r="AZ72" s="254"/>
      <c r="BA72" s="255"/>
      <c r="BB72" s="255"/>
      <c r="BC72" s="255"/>
      <c r="BD72" s="255"/>
      <c r="BE72" s="255"/>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256"/>
      <c r="C73" s="257"/>
      <c r="D73" s="257"/>
      <c r="E73" s="257"/>
      <c r="F73" s="258" t="s">
        <v>88</v>
      </c>
      <c r="G73" s="258"/>
      <c r="H73" s="258"/>
      <c r="I73" s="258"/>
      <c r="J73" s="258"/>
      <c r="K73" s="258"/>
      <c r="L73" s="258"/>
      <c r="M73" s="258"/>
      <c r="N73" s="258"/>
      <c r="O73" s="258"/>
      <c r="P73" s="258"/>
      <c r="Q73" s="258"/>
      <c r="R73" s="259"/>
      <c r="S73" s="260"/>
      <c r="T73" s="260"/>
      <c r="U73" s="260"/>
      <c r="V73" s="260"/>
      <c r="W73" s="260"/>
      <c r="X73" s="261"/>
      <c r="Y73" s="259"/>
      <c r="Z73" s="260"/>
      <c r="AA73" s="260"/>
      <c r="AB73" s="260"/>
      <c r="AC73" s="260"/>
      <c r="AD73" s="260"/>
      <c r="AE73" s="261"/>
      <c r="AF73" s="259"/>
      <c r="AG73" s="260"/>
      <c r="AH73" s="260"/>
      <c r="AI73" s="260"/>
      <c r="AJ73" s="260"/>
      <c r="AK73" s="260"/>
      <c r="AL73" s="261"/>
      <c r="AM73" s="259"/>
      <c r="AN73" s="260"/>
      <c r="AO73" s="260"/>
      <c r="AP73" s="260"/>
      <c r="AQ73" s="260"/>
      <c r="AR73" s="260"/>
      <c r="AS73" s="261"/>
      <c r="AT73" s="259"/>
      <c r="AU73" s="260"/>
      <c r="AV73" s="261"/>
      <c r="AW73" s="254"/>
      <c r="AX73" s="254"/>
      <c r="AY73" s="254"/>
      <c r="AZ73" s="254"/>
      <c r="BA73" s="255"/>
      <c r="BB73" s="255"/>
      <c r="BC73" s="255"/>
      <c r="BD73" s="255"/>
      <c r="BE73" s="255"/>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5" hidden="false" customHeight="true" outlineLevel="0" collapsed="false">
      <c r="A74" s="0"/>
      <c r="B74" s="0"/>
      <c r="C74" s="262"/>
      <c r="D74" s="262"/>
      <c r="E74" s="262"/>
      <c r="F74" s="263"/>
      <c r="G74" s="264"/>
      <c r="H74" s="0"/>
      <c r="I74" s="0"/>
      <c r="J74" s="0"/>
      <c r="K74" s="0"/>
      <c r="L74" s="0"/>
      <c r="M74" s="0"/>
      <c r="N74" s="0"/>
      <c r="O74" s="0"/>
      <c r="P74" s="0"/>
      <c r="Q74" s="0"/>
      <c r="R74" s="0"/>
      <c r="S74" s="0"/>
      <c r="T74" s="0"/>
      <c r="U74" s="0"/>
      <c r="V74" s="0"/>
      <c r="W74" s="0"/>
      <c r="X74" s="0"/>
      <c r="Y74" s="0"/>
      <c r="Z74" s="0"/>
      <c r="AA74" s="0"/>
      <c r="AB74" s="0"/>
      <c r="AC74" s="0"/>
      <c r="AD74" s="0"/>
      <c r="AE74" s="265"/>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1.4" hidden="false" customHeight="true" outlineLevel="0" collapsed="false">
      <c r="A75" s="266"/>
      <c r="B75" s="266"/>
      <c r="C75" s="266"/>
      <c r="D75" s="266"/>
      <c r="E75" s="266"/>
      <c r="F75" s="266"/>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8"/>
      <c r="AR75" s="268"/>
      <c r="AS75" s="268"/>
      <c r="AT75" s="268"/>
      <c r="AU75" s="268"/>
      <c r="AV75" s="268"/>
      <c r="AW75" s="268"/>
      <c r="AX75" s="268"/>
      <c r="AY75" s="268"/>
      <c r="AZ75" s="268"/>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s="126" customFormat="true" ht="24.9" hidden="false" customHeight="true" outlineLevel="0" collapsed="false">
      <c r="A76" s="269"/>
      <c r="B76" s="270" t="s">
        <v>31</v>
      </c>
      <c r="C76" s="271"/>
      <c r="D76" s="271"/>
      <c r="E76" s="271"/>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72"/>
      <c r="AR76" s="272"/>
      <c r="AS76" s="272"/>
      <c r="AT76" s="272"/>
      <c r="AU76" s="272"/>
      <c r="BM76" s="273"/>
      <c r="BN76" s="9"/>
      <c r="BO76" s="273"/>
      <c r="BP76" s="273"/>
      <c r="BQ76" s="273"/>
      <c r="BR76" s="118"/>
      <c r="BS76" s="119"/>
      <c r="BT76" s="119"/>
    </row>
    <row r="77" s="126" customFormat="true" ht="24.9" hidden="false" customHeight="true" outlineLevel="0" collapsed="false">
      <c r="A77" s="271"/>
      <c r="B77" s="274" t="s">
        <v>32</v>
      </c>
      <c r="C77" s="275"/>
      <c r="D77" s="275"/>
      <c r="E77" s="275"/>
      <c r="F77" s="275"/>
      <c r="G77" s="276"/>
      <c r="H77" s="276"/>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125"/>
      <c r="AR77" s="125"/>
      <c r="AS77" s="125"/>
      <c r="AT77" s="125"/>
      <c r="AU77" s="125"/>
      <c r="BM77" s="125"/>
      <c r="BN77" s="125"/>
      <c r="BO77" s="125"/>
      <c r="BP77" s="125"/>
      <c r="BQ77" s="125"/>
      <c r="BR77" s="125"/>
      <c r="BS77" s="125"/>
      <c r="BT77" s="125"/>
    </row>
    <row r="78" s="126" customFormat="true" ht="24.9" hidden="false" customHeight="true" outlineLevel="0" collapsed="false">
      <c r="A78" s="271"/>
      <c r="B78" s="274" t="s">
        <v>33</v>
      </c>
      <c r="C78" s="276"/>
      <c r="D78" s="276"/>
      <c r="E78" s="276"/>
      <c r="F78" s="276"/>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125"/>
      <c r="AR78" s="125"/>
      <c r="AS78" s="125"/>
      <c r="AT78" s="125"/>
      <c r="AU78" s="125"/>
      <c r="BM78" s="125"/>
      <c r="BN78" s="125"/>
      <c r="BO78" s="125"/>
      <c r="BP78" s="125"/>
      <c r="BQ78" s="125"/>
      <c r="BR78" s="125"/>
      <c r="BS78" s="125"/>
      <c r="BT78" s="125"/>
    </row>
    <row r="79" s="126" customFormat="true" ht="24.9" hidden="false" customHeight="true" outlineLevel="0" collapsed="false">
      <c r="A79" s="125"/>
      <c r="B79" s="277" t="s">
        <v>34</v>
      </c>
      <c r="C79" s="127"/>
      <c r="D79" s="127"/>
      <c r="E79" s="127"/>
      <c r="F79" s="127"/>
      <c r="G79" s="0"/>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BM79" s="125"/>
      <c r="BN79" s="125"/>
      <c r="BO79" s="125"/>
      <c r="BP79" s="125"/>
      <c r="BQ79" s="125"/>
      <c r="BR79" s="125"/>
      <c r="BS79" s="125"/>
      <c r="BT79" s="125"/>
    </row>
    <row r="80" s="126" customFormat="true" ht="24.9" hidden="false" customHeight="true" outlineLevel="0" collapsed="false">
      <c r="A80" s="125"/>
      <c r="B80" s="277" t="s">
        <v>89</v>
      </c>
      <c r="C80" s="0"/>
      <c r="D80" s="0"/>
      <c r="E80" s="0"/>
      <c r="F80" s="0"/>
      <c r="G80" s="0"/>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BM80" s="125"/>
      <c r="BN80" s="125"/>
      <c r="BO80" s="125"/>
      <c r="BP80" s="125"/>
      <c r="BQ80" s="125"/>
      <c r="BR80" s="125"/>
      <c r="BS80" s="125"/>
      <c r="BT80" s="125"/>
    </row>
    <row r="81" s="126" customFormat="true" ht="24.9" hidden="false" customHeight="true" outlineLevel="0" collapsed="false">
      <c r="A81" s="125"/>
      <c r="B81" s="277" t="s">
        <v>90</v>
      </c>
      <c r="C81" s="0"/>
      <c r="D81" s="0"/>
      <c r="E81" s="0"/>
      <c r="F81" s="0"/>
      <c r="G81" s="0"/>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BM81" s="125"/>
      <c r="BN81" s="125"/>
      <c r="BO81" s="125"/>
      <c r="BP81" s="125"/>
      <c r="BQ81" s="125"/>
      <c r="BR81" s="125"/>
      <c r="BS81" s="125"/>
      <c r="BT81" s="125"/>
    </row>
    <row r="82" s="126" customFormat="true" ht="24.9" hidden="false" customHeight="true" outlineLevel="0" collapsed="false">
      <c r="A82" s="125"/>
      <c r="B82" s="277" t="s">
        <v>91</v>
      </c>
      <c r="C82" s="0"/>
      <c r="D82" s="0"/>
      <c r="E82" s="0"/>
      <c r="F82" s="0"/>
      <c r="G82" s="0"/>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BM82" s="125"/>
      <c r="BN82" s="125"/>
      <c r="BO82" s="125"/>
      <c r="BP82" s="125"/>
      <c r="BQ82" s="125"/>
      <c r="BR82" s="125"/>
      <c r="BS82" s="125"/>
      <c r="BT82" s="125"/>
    </row>
    <row r="83" s="126" customFormat="true" ht="24.9" hidden="false" customHeight="true" outlineLevel="0" collapsed="false">
      <c r="A83" s="125"/>
      <c r="B83" s="277" t="s">
        <v>36</v>
      </c>
      <c r="C83" s="0"/>
      <c r="D83" s="0"/>
      <c r="E83" s="0"/>
      <c r="F83" s="0"/>
      <c r="G83" s="0"/>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BM83" s="125"/>
      <c r="BN83" s="125"/>
      <c r="BO83" s="125"/>
      <c r="BP83" s="125"/>
      <c r="BQ83" s="125"/>
      <c r="BR83" s="125"/>
      <c r="BS83" s="125"/>
      <c r="BT83" s="125"/>
    </row>
    <row r="84" s="126" customFormat="true" ht="24.9" hidden="false" customHeight="true" outlineLevel="0" collapsed="false">
      <c r="A84" s="125"/>
      <c r="B84" s="277" t="s">
        <v>92</v>
      </c>
      <c r="C84" s="0"/>
      <c r="D84" s="0"/>
      <c r="E84" s="0"/>
      <c r="F84" s="0"/>
      <c r="G84" s="0"/>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BM84" s="125"/>
      <c r="BN84" s="125"/>
      <c r="BO84" s="125"/>
      <c r="BP84" s="125"/>
      <c r="BQ84" s="125"/>
      <c r="BR84" s="125"/>
      <c r="BS84" s="125"/>
      <c r="BT84" s="125"/>
    </row>
    <row r="85" s="126" customFormat="true" ht="24.9" hidden="false" customHeight="true" outlineLevel="0" collapsed="false">
      <c r="A85" s="125"/>
      <c r="B85" s="0"/>
      <c r="C85" s="0"/>
      <c r="D85" s="0"/>
      <c r="E85" s="0"/>
      <c r="F85" s="0"/>
      <c r="G85" s="0"/>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BM85" s="125"/>
      <c r="BN85" s="125"/>
      <c r="BO85" s="125"/>
      <c r="BP85" s="125"/>
      <c r="BQ85" s="125"/>
      <c r="BR85" s="125"/>
      <c r="BS85" s="125"/>
      <c r="BT85" s="125"/>
    </row>
    <row r="86" s="126" customFormat="true" ht="24.9" hidden="false" customHeight="true" outlineLevel="0" collapsed="false">
      <c r="A86" s="125"/>
      <c r="B86" s="0"/>
      <c r="C86" s="121" t="s">
        <v>38</v>
      </c>
      <c r="D86" s="122" t="s">
        <v>39</v>
      </c>
      <c r="E86" s="122"/>
      <c r="F86" s="122"/>
      <c r="G86" s="122"/>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BM86" s="125"/>
      <c r="BN86" s="125"/>
      <c r="BO86" s="125"/>
      <c r="BP86" s="125"/>
      <c r="BQ86" s="125"/>
      <c r="BR86" s="125"/>
      <c r="BS86" s="125"/>
      <c r="BT86" s="125"/>
    </row>
    <row r="87" s="126" customFormat="true" ht="24.9" hidden="false" customHeight="true" outlineLevel="0" collapsed="false">
      <c r="A87" s="125"/>
      <c r="B87" s="0"/>
      <c r="C87" s="123" t="s">
        <v>40</v>
      </c>
      <c r="D87" s="122" t="s">
        <v>41</v>
      </c>
      <c r="E87" s="122"/>
      <c r="F87" s="122"/>
      <c r="G87" s="122"/>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BM87" s="125"/>
      <c r="BN87" s="125"/>
      <c r="BO87" s="125"/>
      <c r="BP87" s="125"/>
      <c r="BQ87" s="125"/>
      <c r="BR87" s="125"/>
      <c r="BS87" s="125"/>
      <c r="BT87" s="125"/>
    </row>
    <row r="88" s="126" customFormat="true" ht="24.9" hidden="false" customHeight="true" outlineLevel="0" collapsed="false">
      <c r="A88" s="125"/>
      <c r="B88" s="0"/>
      <c r="C88" s="123" t="s">
        <v>42</v>
      </c>
      <c r="D88" s="122" t="s">
        <v>43</v>
      </c>
      <c r="E88" s="122"/>
      <c r="F88" s="122"/>
      <c r="G88" s="122"/>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BM88" s="125"/>
      <c r="BN88" s="125"/>
      <c r="BO88" s="125"/>
      <c r="BP88" s="125"/>
      <c r="BQ88" s="125"/>
      <c r="BR88" s="125"/>
      <c r="BS88" s="125"/>
      <c r="BT88" s="125"/>
    </row>
    <row r="89" s="126" customFormat="true" ht="24.9" hidden="false" customHeight="true" outlineLevel="0" collapsed="false">
      <c r="A89" s="125"/>
      <c r="B89" s="0"/>
      <c r="C89" s="123" t="s">
        <v>44</v>
      </c>
      <c r="D89" s="122" t="s">
        <v>45</v>
      </c>
      <c r="E89" s="122"/>
      <c r="F89" s="122"/>
      <c r="G89" s="122"/>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BM89" s="125"/>
      <c r="BN89" s="125"/>
      <c r="BO89" s="125"/>
      <c r="BP89" s="125"/>
      <c r="BQ89" s="125"/>
      <c r="BR89" s="125"/>
      <c r="BS89" s="125"/>
      <c r="BT89" s="125"/>
    </row>
    <row r="90" s="126" customFormat="true" ht="24.9" hidden="false" customHeight="true" outlineLevel="0" collapsed="false">
      <c r="A90" s="125"/>
      <c r="B90" s="0"/>
      <c r="C90" s="123" t="s">
        <v>46</v>
      </c>
      <c r="D90" s="122" t="s">
        <v>47</v>
      </c>
      <c r="E90" s="122"/>
      <c r="F90" s="122"/>
      <c r="G90" s="122"/>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BM90" s="125"/>
      <c r="BN90" s="125"/>
      <c r="BO90" s="125"/>
      <c r="BP90" s="125"/>
      <c r="BQ90" s="125"/>
      <c r="BR90" s="125"/>
      <c r="BS90" s="125"/>
      <c r="BT90" s="125"/>
    </row>
    <row r="91" s="126" customFormat="true" ht="24.9" hidden="false" customHeight="true" outlineLevel="0" collapsed="false">
      <c r="A91" s="125"/>
      <c r="B91" s="0"/>
      <c r="C91" s="0"/>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BM91" s="125"/>
      <c r="BN91" s="125"/>
      <c r="BO91" s="125"/>
      <c r="BP91" s="125"/>
      <c r="BQ91" s="125"/>
      <c r="BR91" s="125"/>
      <c r="BS91" s="125"/>
      <c r="BT91" s="125"/>
    </row>
    <row r="92" s="126" customFormat="true" ht="24.9" hidden="false" customHeight="true" outlineLevel="0" collapsed="false">
      <c r="A92" s="125"/>
      <c r="B92" s="0"/>
      <c r="C92" s="277" t="s">
        <v>48</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BM92" s="125"/>
      <c r="BN92" s="125"/>
      <c r="BO92" s="125"/>
      <c r="BP92" s="125"/>
      <c r="BQ92" s="125"/>
      <c r="BR92" s="125"/>
      <c r="BS92" s="125"/>
      <c r="BT92" s="125"/>
    </row>
    <row r="93" s="126" customFormat="true" ht="24.9" hidden="false" customHeight="true" outlineLevel="0" collapsed="false">
      <c r="A93" s="125"/>
      <c r="B93" s="0"/>
      <c r="C93" s="277" t="s">
        <v>49</v>
      </c>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BM93" s="125"/>
      <c r="BN93" s="125"/>
      <c r="BO93" s="125"/>
      <c r="BP93" s="125"/>
      <c r="BQ93" s="125"/>
      <c r="BR93" s="125"/>
      <c r="BS93" s="125"/>
      <c r="BT93" s="125"/>
    </row>
    <row r="94" s="126" customFormat="true" ht="24.9" hidden="false" customHeight="true" outlineLevel="0" collapsed="false">
      <c r="A94" s="125"/>
      <c r="B94" s="0"/>
      <c r="C94" s="277" t="s">
        <v>50</v>
      </c>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BM94" s="125"/>
      <c r="BN94" s="125"/>
      <c r="BO94" s="125"/>
      <c r="BP94" s="125"/>
      <c r="BQ94" s="125"/>
      <c r="BR94" s="125"/>
      <c r="BS94" s="125"/>
      <c r="BT94" s="125"/>
    </row>
    <row r="95" s="126" customFormat="true" ht="24.9" hidden="false" customHeight="true" outlineLevel="0" collapsed="false">
      <c r="A95" s="125"/>
      <c r="B95" s="0"/>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BM95" s="125"/>
      <c r="BN95" s="125"/>
      <c r="BO95" s="125"/>
      <c r="BP95" s="125"/>
      <c r="BQ95" s="125"/>
      <c r="BR95" s="125"/>
      <c r="BS95" s="125"/>
      <c r="BT95" s="125"/>
    </row>
    <row r="96" customFormat="false" ht="24.9" hidden="false" customHeight="true" outlineLevel="0" collapsed="false">
      <c r="B96" s="277" t="s">
        <v>93</v>
      </c>
    </row>
    <row r="97" customFormat="false" ht="24.9" hidden="false" customHeight="true" outlineLevel="0" collapsed="false">
      <c r="B97" s="277" t="s">
        <v>52</v>
      </c>
    </row>
    <row r="98" customFormat="false" ht="24.9" hidden="false" customHeight="true" outlineLevel="0" collapsed="false">
      <c r="B98" s="277" t="s">
        <v>94</v>
      </c>
    </row>
    <row r="99" customFormat="false" ht="24.9" hidden="false" customHeight="true" outlineLevel="0" collapsed="false">
      <c r="B99" s="277" t="s">
        <v>95</v>
      </c>
    </row>
    <row r="100" customFormat="false" ht="24.9" hidden="false" customHeight="true" outlineLevel="0" collapsed="false">
      <c r="B100" s="277" t="s">
        <v>96</v>
      </c>
    </row>
    <row r="101" customFormat="false" ht="24.9" hidden="false" customHeight="true" outlineLevel="0" collapsed="false">
      <c r="B101" s="277" t="s">
        <v>56</v>
      </c>
    </row>
    <row r="102" customFormat="false" ht="24.9" hidden="false" customHeight="true" outlineLevel="0" collapsed="false">
      <c r="B102" s="277" t="s">
        <v>97</v>
      </c>
    </row>
    <row r="103" customFormat="false" ht="24.9" hidden="false" customHeight="true" outlineLevel="0" collapsed="false">
      <c r="B103" s="277" t="s">
        <v>98</v>
      </c>
    </row>
    <row r="104" customFormat="false" ht="24.9" hidden="false" customHeight="true" outlineLevel="0" collapsed="false">
      <c r="B104" s="277" t="s">
        <v>99</v>
      </c>
    </row>
    <row r="105" customFormat="false" ht="24.9" hidden="false" customHeight="true" outlineLevel="0" collapsed="false">
      <c r="B105" s="277" t="s">
        <v>100</v>
      </c>
    </row>
    <row r="106" customFormat="false" ht="24.9" hidden="false" customHeight="true" outlineLevel="0" collapsed="false">
      <c r="B106" s="277" t="s">
        <v>61</v>
      </c>
    </row>
    <row r="107" customFormat="false" ht="24.9" hidden="false" customHeight="true" outlineLevel="0" collapsed="false">
      <c r="B107" s="277" t="s">
        <v>62</v>
      </c>
    </row>
    <row r="108" customFormat="false" ht="24.9" hidden="false" customHeight="true" outlineLevel="0" collapsed="false">
      <c r="B108" s="277" t="s">
        <v>101</v>
      </c>
    </row>
    <row r="109" customFormat="false" ht="24.9" hidden="false" customHeight="true" outlineLevel="0" collapsed="false">
      <c r="B109" s="277" t="s">
        <v>102</v>
      </c>
    </row>
    <row r="110" customFormat="false" ht="24.9" hidden="false" customHeight="true" outlineLevel="0" collapsed="false">
      <c r="B110" s="120" t="s">
        <v>103</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B15:B19"/>
    <mergeCell ref="C15:E19"/>
    <mergeCell ref="F15:F19"/>
    <mergeCell ref="G15:J19"/>
    <mergeCell ref="K15:N19"/>
    <mergeCell ref="O15:Q19"/>
    <mergeCell ref="R15:AV15"/>
    <mergeCell ref="AW15:AX19"/>
    <mergeCell ref="AY15:AZ19"/>
    <mergeCell ref="BA15:BE19"/>
    <mergeCell ref="R16:X16"/>
    <mergeCell ref="Y16:AE16"/>
    <mergeCell ref="AF16:AL16"/>
    <mergeCell ref="AM16:AS16"/>
    <mergeCell ref="AT16:AV16"/>
    <mergeCell ref="B20:B22"/>
    <mergeCell ref="C20:E22"/>
    <mergeCell ref="F20:F22"/>
    <mergeCell ref="G20:J22"/>
    <mergeCell ref="K20:N22"/>
    <mergeCell ref="O20:Q20"/>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3:AX23"/>
    <mergeCell ref="AY23:AZ23"/>
    <mergeCell ref="BA23:BE25"/>
    <mergeCell ref="O24:Q24"/>
    <mergeCell ref="AW24:AX24"/>
    <mergeCell ref="AY24:AZ24"/>
    <mergeCell ref="O25:Q25"/>
    <mergeCell ref="AW25:AX25"/>
    <mergeCell ref="AY25:AZ25"/>
    <mergeCell ref="B26:B28"/>
    <mergeCell ref="C26:E28"/>
    <mergeCell ref="F26:F28"/>
    <mergeCell ref="G26:J28"/>
    <mergeCell ref="K26:N28"/>
    <mergeCell ref="O26:Q26"/>
    <mergeCell ref="AW26:AX26"/>
    <mergeCell ref="AY26:AZ26"/>
    <mergeCell ref="BA26:BE28"/>
    <mergeCell ref="O27:Q27"/>
    <mergeCell ref="AW27:AX27"/>
    <mergeCell ref="AY27:AZ27"/>
    <mergeCell ref="O28:Q28"/>
    <mergeCell ref="AW28:AX28"/>
    <mergeCell ref="AY28:AZ28"/>
    <mergeCell ref="B29:B31"/>
    <mergeCell ref="C29:E31"/>
    <mergeCell ref="F29:F31"/>
    <mergeCell ref="G29:J31"/>
    <mergeCell ref="K29:N31"/>
    <mergeCell ref="O29:Q29"/>
    <mergeCell ref="AW29:AX29"/>
    <mergeCell ref="AY29:AZ29"/>
    <mergeCell ref="BA29:BE31"/>
    <mergeCell ref="O30:Q30"/>
    <mergeCell ref="AW30:AX30"/>
    <mergeCell ref="AY30:AZ30"/>
    <mergeCell ref="O31:Q31"/>
    <mergeCell ref="AW31:AX31"/>
    <mergeCell ref="AY31:AZ31"/>
    <mergeCell ref="B32:B34"/>
    <mergeCell ref="C32:E34"/>
    <mergeCell ref="F32:F34"/>
    <mergeCell ref="G32:J34"/>
    <mergeCell ref="K32:N34"/>
    <mergeCell ref="O32:Q32"/>
    <mergeCell ref="AW32:AX32"/>
    <mergeCell ref="AY32:AZ32"/>
    <mergeCell ref="BA32:BE34"/>
    <mergeCell ref="O33:Q33"/>
    <mergeCell ref="AW33:AX33"/>
    <mergeCell ref="AY33:AZ33"/>
    <mergeCell ref="O34:Q34"/>
    <mergeCell ref="AW34:AX34"/>
    <mergeCell ref="AY34:AZ34"/>
    <mergeCell ref="B35:B37"/>
    <mergeCell ref="C35:E37"/>
    <mergeCell ref="F35:F37"/>
    <mergeCell ref="G35:J37"/>
    <mergeCell ref="K35:N37"/>
    <mergeCell ref="O35:Q35"/>
    <mergeCell ref="AW35:AX35"/>
    <mergeCell ref="AY35:AZ35"/>
    <mergeCell ref="BA35:BE37"/>
    <mergeCell ref="O36:Q36"/>
    <mergeCell ref="AW36:AX36"/>
    <mergeCell ref="AY36:AZ36"/>
    <mergeCell ref="O37:Q37"/>
    <mergeCell ref="AW37:AX37"/>
    <mergeCell ref="AY37:AZ37"/>
    <mergeCell ref="B38:B40"/>
    <mergeCell ref="C38:E40"/>
    <mergeCell ref="F38:F40"/>
    <mergeCell ref="G38:J40"/>
    <mergeCell ref="K38:N40"/>
    <mergeCell ref="O38:Q38"/>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1:AX41"/>
    <mergeCell ref="AY41:AZ41"/>
    <mergeCell ref="BA41:BE43"/>
    <mergeCell ref="O42:Q42"/>
    <mergeCell ref="AW42:AX42"/>
    <mergeCell ref="AY42:AZ42"/>
    <mergeCell ref="O43:Q43"/>
    <mergeCell ref="AW43:AX43"/>
    <mergeCell ref="AY43:AZ43"/>
    <mergeCell ref="B44:B46"/>
    <mergeCell ref="C44:E46"/>
    <mergeCell ref="F44:F46"/>
    <mergeCell ref="G44:J46"/>
    <mergeCell ref="K44:N46"/>
    <mergeCell ref="O44:Q44"/>
    <mergeCell ref="AW44:AX44"/>
    <mergeCell ref="AY44:AZ44"/>
    <mergeCell ref="BA44:BE46"/>
    <mergeCell ref="O45:Q45"/>
    <mergeCell ref="AW45:AX45"/>
    <mergeCell ref="AY45:AZ45"/>
    <mergeCell ref="O46:Q46"/>
    <mergeCell ref="AW46:AX46"/>
    <mergeCell ref="AY46:AZ46"/>
    <mergeCell ref="B47:B49"/>
    <mergeCell ref="C47:E49"/>
    <mergeCell ref="F47:F49"/>
    <mergeCell ref="G47:J49"/>
    <mergeCell ref="K47:N49"/>
    <mergeCell ref="O47:Q47"/>
    <mergeCell ref="AW47:AX47"/>
    <mergeCell ref="AY47:AZ47"/>
    <mergeCell ref="BA47:BE49"/>
    <mergeCell ref="O48:Q48"/>
    <mergeCell ref="AW48:AX48"/>
    <mergeCell ref="AY48:AZ48"/>
    <mergeCell ref="O49:Q49"/>
    <mergeCell ref="AW49:AX49"/>
    <mergeCell ref="AY49:AZ49"/>
    <mergeCell ref="B50:B52"/>
    <mergeCell ref="C50:E52"/>
    <mergeCell ref="F50:F52"/>
    <mergeCell ref="G50:J52"/>
    <mergeCell ref="K50:N52"/>
    <mergeCell ref="O50:Q50"/>
    <mergeCell ref="AW50:AX50"/>
    <mergeCell ref="AY50:AZ50"/>
    <mergeCell ref="BA50:BE52"/>
    <mergeCell ref="O51:Q51"/>
    <mergeCell ref="AW51:AX51"/>
    <mergeCell ref="AY51:AZ51"/>
    <mergeCell ref="O52:Q52"/>
    <mergeCell ref="AW52:AX52"/>
    <mergeCell ref="AY52:AZ52"/>
    <mergeCell ref="B53:B55"/>
    <mergeCell ref="C53:E55"/>
    <mergeCell ref="F53:F55"/>
    <mergeCell ref="G53:J55"/>
    <mergeCell ref="K53:N55"/>
    <mergeCell ref="O53:Q53"/>
    <mergeCell ref="AW53:AX53"/>
    <mergeCell ref="AY53:AZ53"/>
    <mergeCell ref="BA53:BE55"/>
    <mergeCell ref="O54:Q54"/>
    <mergeCell ref="AW54:AX54"/>
    <mergeCell ref="AY54:AZ54"/>
    <mergeCell ref="O55:Q55"/>
    <mergeCell ref="AW55:AX55"/>
    <mergeCell ref="AY55:AZ55"/>
    <mergeCell ref="B56:B58"/>
    <mergeCell ref="C56:E58"/>
    <mergeCell ref="F56:F58"/>
    <mergeCell ref="G56:J58"/>
    <mergeCell ref="K56:N58"/>
    <mergeCell ref="O56:Q56"/>
    <mergeCell ref="AW56:AX56"/>
    <mergeCell ref="AY56:AZ56"/>
    <mergeCell ref="BA56:BE58"/>
    <mergeCell ref="O57:Q57"/>
    <mergeCell ref="AW57:AX57"/>
    <mergeCell ref="AY57:AZ57"/>
    <mergeCell ref="O58:Q58"/>
    <mergeCell ref="AW58:AX58"/>
    <mergeCell ref="AY58:AZ58"/>
    <mergeCell ref="B59:B61"/>
    <mergeCell ref="C59:E61"/>
    <mergeCell ref="F59:F61"/>
    <mergeCell ref="G59:J61"/>
    <mergeCell ref="K59:N61"/>
    <mergeCell ref="O59:Q59"/>
    <mergeCell ref="AW59:AX59"/>
    <mergeCell ref="AY59:AZ59"/>
    <mergeCell ref="BA59:BE61"/>
    <mergeCell ref="O60:Q60"/>
    <mergeCell ref="AW60:AX60"/>
    <mergeCell ref="AY60:AZ60"/>
    <mergeCell ref="O61:Q61"/>
    <mergeCell ref="AW61:AX61"/>
    <mergeCell ref="AY61:AZ61"/>
    <mergeCell ref="B62:B64"/>
    <mergeCell ref="C62:E64"/>
    <mergeCell ref="F62:F64"/>
    <mergeCell ref="G62:J64"/>
    <mergeCell ref="K62:N64"/>
    <mergeCell ref="O62:Q62"/>
    <mergeCell ref="AW62:AX62"/>
    <mergeCell ref="AY62:AZ62"/>
    <mergeCell ref="BA62:BE64"/>
    <mergeCell ref="O63:Q63"/>
    <mergeCell ref="AW63:AX63"/>
    <mergeCell ref="AY63:AZ63"/>
    <mergeCell ref="O64:Q64"/>
    <mergeCell ref="AW64:AX64"/>
    <mergeCell ref="AY64:AZ64"/>
    <mergeCell ref="B65:B67"/>
    <mergeCell ref="C65:E67"/>
    <mergeCell ref="F65:F67"/>
    <mergeCell ref="G65:J67"/>
    <mergeCell ref="K65:N67"/>
    <mergeCell ref="O65:Q65"/>
    <mergeCell ref="AW65:AX65"/>
    <mergeCell ref="AY65:AZ65"/>
    <mergeCell ref="BA65:BE67"/>
    <mergeCell ref="O66:Q66"/>
    <mergeCell ref="AW66:AX66"/>
    <mergeCell ref="AY66:AZ66"/>
    <mergeCell ref="O67:Q67"/>
    <mergeCell ref="AW67:AX67"/>
    <mergeCell ref="AY67:AZ67"/>
    <mergeCell ref="B68:B70"/>
    <mergeCell ref="C68:E70"/>
    <mergeCell ref="F68:F70"/>
    <mergeCell ref="G68:J70"/>
    <mergeCell ref="K68:N70"/>
    <mergeCell ref="O68:Q68"/>
    <mergeCell ref="AW68:AX68"/>
    <mergeCell ref="AY68:AZ68"/>
    <mergeCell ref="BA68:BE70"/>
    <mergeCell ref="O69:Q69"/>
    <mergeCell ref="AW69:AX69"/>
    <mergeCell ref="AY69:AZ69"/>
    <mergeCell ref="O70:Q70"/>
    <mergeCell ref="AW70:AX70"/>
    <mergeCell ref="AY70:AZ70"/>
    <mergeCell ref="F72:Q72"/>
    <mergeCell ref="AW72:AZ73"/>
    <mergeCell ref="BA72:BE73"/>
    <mergeCell ref="F73:Q73"/>
    <mergeCell ref="D86:G86"/>
    <mergeCell ref="D87:G87"/>
    <mergeCell ref="D88:G88"/>
    <mergeCell ref="D89:G89"/>
    <mergeCell ref="D90:G90"/>
  </mergeCells>
  <conditionalFormatting sqref="R22,R72:AZ73">
    <cfRule type="expression" priority="2" aboveAverage="0" equalAverage="0" bottom="0" percent="0" rank="0" text="" dxfId="0">
      <formula>INDIRECT(ADDRESS(ROW(),COLUMN()))=TRUNC(INDIRECT(ADDRESS(ROW(),COLUMN())))</formula>
    </cfRule>
  </conditionalFormatting>
  <conditionalFormatting sqref="R21">
    <cfRule type="expression" priority="3" aboveAverage="0" equalAverage="0" bottom="0" percent="0" rank="0" text="" dxfId="1">
      <formula>INDIRECT(ADDRESS(ROW(),COLUMN()))=TRUNC(INDIRECT(ADDRESS(ROW(),COLUMN())))</formula>
    </cfRule>
  </conditionalFormatting>
  <conditionalFormatting sqref="S22:X22">
    <cfRule type="expression" priority="4" aboveAverage="0" equalAverage="0" bottom="0" percent="0" rank="0" text="" dxfId="2">
      <formula>INDIRECT(ADDRESS(ROW(),COLUMN()))=TRUNC(INDIRECT(ADDRESS(ROW(),COLUMN())))</formula>
    </cfRule>
  </conditionalFormatting>
  <conditionalFormatting sqref="S21:X21">
    <cfRule type="expression" priority="5" aboveAverage="0" equalAverage="0" bottom="0" percent="0" rank="0" text="" dxfId="3">
      <formula>INDIRECT(ADDRESS(ROW(),COLUMN()))=TRUNC(INDIRECT(ADDRESS(ROW(),COLUMN())))</formula>
    </cfRule>
  </conditionalFormatting>
  <conditionalFormatting sqref="AW21:AZ22">
    <cfRule type="expression" priority="6" aboveAverage="0" equalAverage="0" bottom="0" percent="0" rank="0" text="" dxfId="4">
      <formula>INDIRECT(ADDRESS(ROW(),COLUMN()))=TRUNC(INDIRECT(ADDRESS(ROW(),COLUMN())))</formula>
    </cfRule>
  </conditionalFormatting>
  <conditionalFormatting sqref="BB12:BC12">
    <cfRule type="expression" priority="7" aboveAverage="0" equalAverage="0" bottom="0" percent="0" rank="0" text="" dxfId="5">
      <formula>INDIRECT(ADDRESS(ROW(),COLUMN()))=TRUNC(INDIRECT(ADDRESS(ROW(),COLUMN())))</formula>
    </cfRule>
  </conditionalFormatting>
  <conditionalFormatting sqref="Y22">
    <cfRule type="expression" priority="8" aboveAverage="0" equalAverage="0" bottom="0" percent="0" rank="0" text="" dxfId="6">
      <formula>INDIRECT(ADDRESS(ROW(),COLUMN()))=TRUNC(INDIRECT(ADDRESS(ROW(),COLUMN())))</formula>
    </cfRule>
  </conditionalFormatting>
  <conditionalFormatting sqref="Y21">
    <cfRule type="expression" priority="9" aboveAverage="0" equalAverage="0" bottom="0" percent="0" rank="0" text="" dxfId="7">
      <formula>INDIRECT(ADDRESS(ROW(),COLUMN()))=TRUNC(INDIRECT(ADDRESS(ROW(),COLUMN())))</formula>
    </cfRule>
  </conditionalFormatting>
  <conditionalFormatting sqref="Z22:AE22">
    <cfRule type="expression" priority="10" aboveAverage="0" equalAverage="0" bottom="0" percent="0" rank="0" text="" dxfId="8">
      <formula>INDIRECT(ADDRESS(ROW(),COLUMN()))=TRUNC(INDIRECT(ADDRESS(ROW(),COLUMN())))</formula>
    </cfRule>
  </conditionalFormatting>
  <conditionalFormatting sqref="Z21:AE21">
    <cfRule type="expression" priority="11" aboveAverage="0" equalAverage="0" bottom="0" percent="0" rank="0" text="" dxfId="9">
      <formula>INDIRECT(ADDRESS(ROW(),COLUMN()))=TRUNC(INDIRECT(ADDRESS(ROW(),COLUMN())))</formula>
    </cfRule>
  </conditionalFormatting>
  <conditionalFormatting sqref="AF22">
    <cfRule type="expression" priority="12" aboveAverage="0" equalAverage="0" bottom="0" percent="0" rank="0" text="" dxfId="10">
      <formula>INDIRECT(ADDRESS(ROW(),COLUMN()))=TRUNC(INDIRECT(ADDRESS(ROW(),COLUMN())))</formula>
    </cfRule>
  </conditionalFormatting>
  <conditionalFormatting sqref="AF21">
    <cfRule type="expression" priority="13" aboveAverage="0" equalAverage="0" bottom="0" percent="0" rank="0" text="" dxfId="11">
      <formula>INDIRECT(ADDRESS(ROW(),COLUMN()))=TRUNC(INDIRECT(ADDRESS(ROW(),COLUMN())))</formula>
    </cfRule>
  </conditionalFormatting>
  <conditionalFormatting sqref="AG22:AL22">
    <cfRule type="expression" priority="14" aboveAverage="0" equalAverage="0" bottom="0" percent="0" rank="0" text="" dxfId="12">
      <formula>INDIRECT(ADDRESS(ROW(),COLUMN()))=TRUNC(INDIRECT(ADDRESS(ROW(),COLUMN())))</formula>
    </cfRule>
  </conditionalFormatting>
  <conditionalFormatting sqref="AG21:AL21">
    <cfRule type="expression" priority="15" aboveAverage="0" equalAverage="0" bottom="0" percent="0" rank="0" text="" dxfId="13">
      <formula>INDIRECT(ADDRESS(ROW(),COLUMN()))=TRUNC(INDIRECT(ADDRESS(ROW(),COLUMN())))</formula>
    </cfRule>
  </conditionalFormatting>
  <conditionalFormatting sqref="AM22">
    <cfRule type="expression" priority="16" aboveAverage="0" equalAverage="0" bottom="0" percent="0" rank="0" text="" dxfId="14">
      <formula>INDIRECT(ADDRESS(ROW(),COLUMN()))=TRUNC(INDIRECT(ADDRESS(ROW(),COLUMN())))</formula>
    </cfRule>
  </conditionalFormatting>
  <conditionalFormatting sqref="AM21">
    <cfRule type="expression" priority="17" aboveAverage="0" equalAverage="0" bottom="0" percent="0" rank="0" text="" dxfId="15">
      <formula>INDIRECT(ADDRESS(ROW(),COLUMN()))=TRUNC(INDIRECT(ADDRESS(ROW(),COLUMN())))</formula>
    </cfRule>
  </conditionalFormatting>
  <conditionalFormatting sqref="AN22:AS22">
    <cfRule type="expression" priority="18" aboveAverage="0" equalAverage="0" bottom="0" percent="0" rank="0" text="" dxfId="16">
      <formula>INDIRECT(ADDRESS(ROW(),COLUMN()))=TRUNC(INDIRECT(ADDRESS(ROW(),COLUMN())))</formula>
    </cfRule>
  </conditionalFormatting>
  <conditionalFormatting sqref="AN21:AS21">
    <cfRule type="expression" priority="19" aboveAverage="0" equalAverage="0" bottom="0" percent="0" rank="0" text="" dxfId="17">
      <formula>INDIRECT(ADDRESS(ROW(),COLUMN()))=TRUNC(INDIRECT(ADDRESS(ROW(),COLUMN())))</formula>
    </cfRule>
  </conditionalFormatting>
  <conditionalFormatting sqref="AT22">
    <cfRule type="expression" priority="20" aboveAverage="0" equalAverage="0" bottom="0" percent="0" rank="0" text="" dxfId="18">
      <formula>INDIRECT(ADDRESS(ROW(),COLUMN()))=TRUNC(INDIRECT(ADDRESS(ROW(),COLUMN())))</formula>
    </cfRule>
  </conditionalFormatting>
  <conditionalFormatting sqref="AT21">
    <cfRule type="expression" priority="21" aboveAverage="0" equalAverage="0" bottom="0" percent="0" rank="0" text="" dxfId="19">
      <formula>INDIRECT(ADDRESS(ROW(),COLUMN()))=TRUNC(INDIRECT(ADDRESS(ROW(),COLUMN())))</formula>
    </cfRule>
  </conditionalFormatting>
  <conditionalFormatting sqref="AU22:AV22">
    <cfRule type="expression" priority="22" aboveAverage="0" equalAverage="0" bottom="0" percent="0" rank="0" text="" dxfId="20">
      <formula>INDIRECT(ADDRESS(ROW(),COLUMN()))=TRUNC(INDIRECT(ADDRESS(ROW(),COLUMN())))</formula>
    </cfRule>
  </conditionalFormatting>
  <conditionalFormatting sqref="AU21:AV21">
    <cfRule type="expression" priority="23" aboveAverage="0" equalAverage="0" bottom="0" percent="0" rank="0" text="" dxfId="21">
      <formula>INDIRECT(ADDRESS(ROW(),COLUMN()))=TRUNC(INDIRECT(ADDRESS(ROW(),COLUMN())))</formula>
    </cfRule>
  </conditionalFormatting>
  <conditionalFormatting sqref="R25">
    <cfRule type="expression" priority="24" aboveAverage="0" equalAverage="0" bottom="0" percent="0" rank="0" text="" dxfId="22">
      <formula>INDIRECT(ADDRESS(ROW(),COLUMN()))=TRUNC(INDIRECT(ADDRESS(ROW(),COLUMN())))</formula>
    </cfRule>
  </conditionalFormatting>
  <conditionalFormatting sqref="R24">
    <cfRule type="expression" priority="25" aboveAverage="0" equalAverage="0" bottom="0" percent="0" rank="0" text="" dxfId="23">
      <formula>INDIRECT(ADDRESS(ROW(),COLUMN()))=TRUNC(INDIRECT(ADDRESS(ROW(),COLUMN())))</formula>
    </cfRule>
  </conditionalFormatting>
  <conditionalFormatting sqref="S25:X25">
    <cfRule type="expression" priority="26" aboveAverage="0" equalAverage="0" bottom="0" percent="0" rank="0" text="" dxfId="24">
      <formula>INDIRECT(ADDRESS(ROW(),COLUMN()))=TRUNC(INDIRECT(ADDRESS(ROW(),COLUMN())))</formula>
    </cfRule>
  </conditionalFormatting>
  <conditionalFormatting sqref="S24:X24">
    <cfRule type="expression" priority="27" aboveAverage="0" equalAverage="0" bottom="0" percent="0" rank="0" text="" dxfId="25">
      <formula>INDIRECT(ADDRESS(ROW(),COLUMN()))=TRUNC(INDIRECT(ADDRESS(ROW(),COLUMN())))</formula>
    </cfRule>
  </conditionalFormatting>
  <conditionalFormatting sqref="AW24:AZ25">
    <cfRule type="expression" priority="28" aboveAverage="0" equalAverage="0" bottom="0" percent="0" rank="0" text="" dxfId="26">
      <formula>INDIRECT(ADDRESS(ROW(),COLUMN()))=TRUNC(INDIRECT(ADDRESS(ROW(),COLUMN())))</formula>
    </cfRule>
  </conditionalFormatting>
  <conditionalFormatting sqref="Y25">
    <cfRule type="expression" priority="29" aboveAverage="0" equalAverage="0" bottom="0" percent="0" rank="0" text="" dxfId="27">
      <formula>INDIRECT(ADDRESS(ROW(),COLUMN()))=TRUNC(INDIRECT(ADDRESS(ROW(),COLUMN())))</formula>
    </cfRule>
  </conditionalFormatting>
  <conditionalFormatting sqref="Y24">
    <cfRule type="expression" priority="30" aboveAverage="0" equalAverage="0" bottom="0" percent="0" rank="0" text="" dxfId="28">
      <formula>INDIRECT(ADDRESS(ROW(),COLUMN()))=TRUNC(INDIRECT(ADDRESS(ROW(),COLUMN())))</formula>
    </cfRule>
  </conditionalFormatting>
  <conditionalFormatting sqref="Z25:AE25">
    <cfRule type="expression" priority="31" aboveAverage="0" equalAverage="0" bottom="0" percent="0" rank="0" text="" dxfId="29">
      <formula>INDIRECT(ADDRESS(ROW(),COLUMN()))=TRUNC(INDIRECT(ADDRESS(ROW(),COLUMN())))</formula>
    </cfRule>
  </conditionalFormatting>
  <conditionalFormatting sqref="Z24:AE24">
    <cfRule type="expression" priority="32" aboveAverage="0" equalAverage="0" bottom="0" percent="0" rank="0" text="" dxfId="30">
      <formula>INDIRECT(ADDRESS(ROW(),COLUMN()))=TRUNC(INDIRECT(ADDRESS(ROW(),COLUMN())))</formula>
    </cfRule>
  </conditionalFormatting>
  <conditionalFormatting sqref="AF25">
    <cfRule type="expression" priority="33" aboveAverage="0" equalAverage="0" bottom="0" percent="0" rank="0" text="" dxfId="31">
      <formula>INDIRECT(ADDRESS(ROW(),COLUMN()))=TRUNC(INDIRECT(ADDRESS(ROW(),COLUMN())))</formula>
    </cfRule>
  </conditionalFormatting>
  <conditionalFormatting sqref="AF24">
    <cfRule type="expression" priority="34" aboveAverage="0" equalAverage="0" bottom="0" percent="0" rank="0" text="" dxfId="32">
      <formula>INDIRECT(ADDRESS(ROW(),COLUMN()))=TRUNC(INDIRECT(ADDRESS(ROW(),COLUMN())))</formula>
    </cfRule>
  </conditionalFormatting>
  <conditionalFormatting sqref="AG25:AL25">
    <cfRule type="expression" priority="35" aboveAverage="0" equalAverage="0" bottom="0" percent="0" rank="0" text="" dxfId="33">
      <formula>INDIRECT(ADDRESS(ROW(),COLUMN()))=TRUNC(INDIRECT(ADDRESS(ROW(),COLUMN())))</formula>
    </cfRule>
  </conditionalFormatting>
  <conditionalFormatting sqref="AG24:AL24">
    <cfRule type="expression" priority="36" aboveAverage="0" equalAverage="0" bottom="0" percent="0" rank="0" text="" dxfId="34">
      <formula>INDIRECT(ADDRESS(ROW(),COLUMN()))=TRUNC(INDIRECT(ADDRESS(ROW(),COLUMN())))</formula>
    </cfRule>
  </conditionalFormatting>
  <conditionalFormatting sqref="AM25">
    <cfRule type="expression" priority="37" aboveAverage="0" equalAverage="0" bottom="0" percent="0" rank="0" text="" dxfId="35">
      <formula>INDIRECT(ADDRESS(ROW(),COLUMN()))=TRUNC(INDIRECT(ADDRESS(ROW(),COLUMN())))</formula>
    </cfRule>
  </conditionalFormatting>
  <conditionalFormatting sqref="AM24">
    <cfRule type="expression" priority="38" aboveAverage="0" equalAverage="0" bottom="0" percent="0" rank="0" text="" dxfId="36">
      <formula>INDIRECT(ADDRESS(ROW(),COLUMN()))=TRUNC(INDIRECT(ADDRESS(ROW(),COLUMN())))</formula>
    </cfRule>
  </conditionalFormatting>
  <conditionalFormatting sqref="AN25:AS25">
    <cfRule type="expression" priority="39" aboveAverage="0" equalAverage="0" bottom="0" percent="0" rank="0" text="" dxfId="37">
      <formula>INDIRECT(ADDRESS(ROW(),COLUMN()))=TRUNC(INDIRECT(ADDRESS(ROW(),COLUMN())))</formula>
    </cfRule>
  </conditionalFormatting>
  <conditionalFormatting sqref="AN24:AS24">
    <cfRule type="expression" priority="40" aboveAverage="0" equalAverage="0" bottom="0" percent="0" rank="0" text="" dxfId="38">
      <formula>INDIRECT(ADDRESS(ROW(),COLUMN()))=TRUNC(INDIRECT(ADDRESS(ROW(),COLUMN())))</formula>
    </cfRule>
  </conditionalFormatting>
  <conditionalFormatting sqref="AT25">
    <cfRule type="expression" priority="41" aboveAverage="0" equalAverage="0" bottom="0" percent="0" rank="0" text="" dxfId="39">
      <formula>INDIRECT(ADDRESS(ROW(),COLUMN()))=TRUNC(INDIRECT(ADDRESS(ROW(),COLUMN())))</formula>
    </cfRule>
  </conditionalFormatting>
  <conditionalFormatting sqref="AT24">
    <cfRule type="expression" priority="42" aboveAverage="0" equalAverage="0" bottom="0" percent="0" rank="0" text="" dxfId="40">
      <formula>INDIRECT(ADDRESS(ROW(),COLUMN()))=TRUNC(INDIRECT(ADDRESS(ROW(),COLUMN())))</formula>
    </cfRule>
  </conditionalFormatting>
  <conditionalFormatting sqref="AU25:AV25">
    <cfRule type="expression" priority="43" aboveAverage="0" equalAverage="0" bottom="0" percent="0" rank="0" text="" dxfId="41">
      <formula>INDIRECT(ADDRESS(ROW(),COLUMN()))=TRUNC(INDIRECT(ADDRESS(ROW(),COLUMN())))</formula>
    </cfRule>
  </conditionalFormatting>
  <conditionalFormatting sqref="AU24:AV24">
    <cfRule type="expression" priority="44" aboveAverage="0" equalAverage="0" bottom="0" percent="0" rank="0" text="" dxfId="42">
      <formula>INDIRECT(ADDRESS(ROW(),COLUMN()))=TRUNC(INDIRECT(ADDRESS(ROW(),COLUMN())))</formula>
    </cfRule>
  </conditionalFormatting>
  <conditionalFormatting sqref="R28">
    <cfRule type="expression" priority="45" aboveAverage="0" equalAverage="0" bottom="0" percent="0" rank="0" text="" dxfId="43">
      <formula>INDIRECT(ADDRESS(ROW(),COLUMN()))=TRUNC(INDIRECT(ADDRESS(ROW(),COLUMN())))</formula>
    </cfRule>
  </conditionalFormatting>
  <conditionalFormatting sqref="R27">
    <cfRule type="expression" priority="46" aboveAverage="0" equalAverage="0" bottom="0" percent="0" rank="0" text="" dxfId="44">
      <formula>INDIRECT(ADDRESS(ROW(),COLUMN()))=TRUNC(INDIRECT(ADDRESS(ROW(),COLUMN())))</formula>
    </cfRule>
  </conditionalFormatting>
  <conditionalFormatting sqref="S28:X28">
    <cfRule type="expression" priority="47" aboveAverage="0" equalAverage="0" bottom="0" percent="0" rank="0" text="" dxfId="45">
      <formula>INDIRECT(ADDRESS(ROW(),COLUMN()))=TRUNC(INDIRECT(ADDRESS(ROW(),COLUMN())))</formula>
    </cfRule>
  </conditionalFormatting>
  <conditionalFormatting sqref="S27:X27">
    <cfRule type="expression" priority="48" aboveAverage="0" equalAverage="0" bottom="0" percent="0" rank="0" text="" dxfId="46">
      <formula>INDIRECT(ADDRESS(ROW(),COLUMN()))=TRUNC(INDIRECT(ADDRESS(ROW(),COLUMN())))</formula>
    </cfRule>
  </conditionalFormatting>
  <conditionalFormatting sqref="AW27:AZ28">
    <cfRule type="expression" priority="49" aboveAverage="0" equalAverage="0" bottom="0" percent="0" rank="0" text="" dxfId="47">
      <formula>INDIRECT(ADDRESS(ROW(),COLUMN()))=TRUNC(INDIRECT(ADDRESS(ROW(),COLUMN())))</formula>
    </cfRule>
  </conditionalFormatting>
  <conditionalFormatting sqref="Y28">
    <cfRule type="expression" priority="50" aboveAverage="0" equalAverage="0" bottom="0" percent="0" rank="0" text="" dxfId="48">
      <formula>INDIRECT(ADDRESS(ROW(),COLUMN()))=TRUNC(INDIRECT(ADDRESS(ROW(),COLUMN())))</formula>
    </cfRule>
  </conditionalFormatting>
  <conditionalFormatting sqref="Y27">
    <cfRule type="expression" priority="51" aboveAverage="0" equalAverage="0" bottom="0" percent="0" rank="0" text="" dxfId="49">
      <formula>INDIRECT(ADDRESS(ROW(),COLUMN()))=TRUNC(INDIRECT(ADDRESS(ROW(),COLUMN())))</formula>
    </cfRule>
  </conditionalFormatting>
  <conditionalFormatting sqref="Z28:AE28">
    <cfRule type="expression" priority="52" aboveAverage="0" equalAverage="0" bottom="0" percent="0" rank="0" text="" dxfId="50">
      <formula>INDIRECT(ADDRESS(ROW(),COLUMN()))=TRUNC(INDIRECT(ADDRESS(ROW(),COLUMN())))</formula>
    </cfRule>
  </conditionalFormatting>
  <conditionalFormatting sqref="Z27:AE27">
    <cfRule type="expression" priority="53" aboveAverage="0" equalAverage="0" bottom="0" percent="0" rank="0" text="" dxfId="51">
      <formula>INDIRECT(ADDRESS(ROW(),COLUMN()))=TRUNC(INDIRECT(ADDRESS(ROW(),COLUMN())))</formula>
    </cfRule>
  </conditionalFormatting>
  <conditionalFormatting sqref="AF28">
    <cfRule type="expression" priority="54" aboveAverage="0" equalAverage="0" bottom="0" percent="0" rank="0" text="" dxfId="52">
      <formula>INDIRECT(ADDRESS(ROW(),COLUMN()))=TRUNC(INDIRECT(ADDRESS(ROW(),COLUMN())))</formula>
    </cfRule>
  </conditionalFormatting>
  <conditionalFormatting sqref="AF27">
    <cfRule type="expression" priority="55" aboveAverage="0" equalAverage="0" bottom="0" percent="0" rank="0" text="" dxfId="53">
      <formula>INDIRECT(ADDRESS(ROW(),COLUMN()))=TRUNC(INDIRECT(ADDRESS(ROW(),COLUMN())))</formula>
    </cfRule>
  </conditionalFormatting>
  <conditionalFormatting sqref="AG28:AL28">
    <cfRule type="expression" priority="56" aboveAverage="0" equalAverage="0" bottom="0" percent="0" rank="0" text="" dxfId="54">
      <formula>INDIRECT(ADDRESS(ROW(),COLUMN()))=TRUNC(INDIRECT(ADDRESS(ROW(),COLUMN())))</formula>
    </cfRule>
  </conditionalFormatting>
  <conditionalFormatting sqref="AG27:AL27">
    <cfRule type="expression" priority="57" aboveAverage="0" equalAverage="0" bottom="0" percent="0" rank="0" text="" dxfId="55">
      <formula>INDIRECT(ADDRESS(ROW(),COLUMN()))=TRUNC(INDIRECT(ADDRESS(ROW(),COLUMN())))</formula>
    </cfRule>
  </conditionalFormatting>
  <conditionalFormatting sqref="AM28">
    <cfRule type="expression" priority="58" aboveAverage="0" equalAverage="0" bottom="0" percent="0" rank="0" text="" dxfId="56">
      <formula>INDIRECT(ADDRESS(ROW(),COLUMN()))=TRUNC(INDIRECT(ADDRESS(ROW(),COLUMN())))</formula>
    </cfRule>
  </conditionalFormatting>
  <conditionalFormatting sqref="AM27">
    <cfRule type="expression" priority="59" aboveAverage="0" equalAverage="0" bottom="0" percent="0" rank="0" text="" dxfId="57">
      <formula>INDIRECT(ADDRESS(ROW(),COLUMN()))=TRUNC(INDIRECT(ADDRESS(ROW(),COLUMN())))</formula>
    </cfRule>
  </conditionalFormatting>
  <conditionalFormatting sqref="AN28:AS28">
    <cfRule type="expression" priority="60" aboveAverage="0" equalAverage="0" bottom="0" percent="0" rank="0" text="" dxfId="58">
      <formula>INDIRECT(ADDRESS(ROW(),COLUMN()))=TRUNC(INDIRECT(ADDRESS(ROW(),COLUMN())))</formula>
    </cfRule>
  </conditionalFormatting>
  <conditionalFormatting sqref="AN27:AS27">
    <cfRule type="expression" priority="61" aboveAverage="0" equalAverage="0" bottom="0" percent="0" rank="0" text="" dxfId="59">
      <formula>INDIRECT(ADDRESS(ROW(),COLUMN()))=TRUNC(INDIRECT(ADDRESS(ROW(),COLUMN())))</formula>
    </cfRule>
  </conditionalFormatting>
  <conditionalFormatting sqref="AT28">
    <cfRule type="expression" priority="62" aboveAverage="0" equalAverage="0" bottom="0" percent="0" rank="0" text="" dxfId="60">
      <formula>INDIRECT(ADDRESS(ROW(),COLUMN()))=TRUNC(INDIRECT(ADDRESS(ROW(),COLUMN())))</formula>
    </cfRule>
  </conditionalFormatting>
  <conditionalFormatting sqref="AT27">
    <cfRule type="expression" priority="63" aboveAverage="0" equalAverage="0" bottom="0" percent="0" rank="0" text="" dxfId="61">
      <formula>INDIRECT(ADDRESS(ROW(),COLUMN()))=TRUNC(INDIRECT(ADDRESS(ROW(),COLUMN())))</formula>
    </cfRule>
  </conditionalFormatting>
  <conditionalFormatting sqref="AU28:AV28">
    <cfRule type="expression" priority="64" aboveAverage="0" equalAverage="0" bottom="0" percent="0" rank="0" text="" dxfId="62">
      <formula>INDIRECT(ADDRESS(ROW(),COLUMN()))=TRUNC(INDIRECT(ADDRESS(ROW(),COLUMN())))</formula>
    </cfRule>
  </conditionalFormatting>
  <conditionalFormatting sqref="AU27:AV27">
    <cfRule type="expression" priority="65" aboveAverage="0" equalAverage="0" bottom="0" percent="0" rank="0" text="" dxfId="63">
      <formula>INDIRECT(ADDRESS(ROW(),COLUMN()))=TRUNC(INDIRECT(ADDRESS(ROW(),COLUMN())))</formula>
    </cfRule>
  </conditionalFormatting>
  <conditionalFormatting sqref="R31">
    <cfRule type="expression" priority="66" aboveAverage="0" equalAverage="0" bottom="0" percent="0" rank="0" text="" dxfId="64">
      <formula>INDIRECT(ADDRESS(ROW(),COLUMN()))=TRUNC(INDIRECT(ADDRESS(ROW(),COLUMN())))</formula>
    </cfRule>
  </conditionalFormatting>
  <conditionalFormatting sqref="R30">
    <cfRule type="expression" priority="67" aboveAverage="0" equalAverage="0" bottom="0" percent="0" rank="0" text="" dxfId="65">
      <formula>INDIRECT(ADDRESS(ROW(),COLUMN()))=TRUNC(INDIRECT(ADDRESS(ROW(),COLUMN())))</formula>
    </cfRule>
  </conditionalFormatting>
  <conditionalFormatting sqref="S31:X31">
    <cfRule type="expression" priority="68" aboveAverage="0" equalAverage="0" bottom="0" percent="0" rank="0" text="" dxfId="66">
      <formula>INDIRECT(ADDRESS(ROW(),COLUMN()))=TRUNC(INDIRECT(ADDRESS(ROW(),COLUMN())))</formula>
    </cfRule>
  </conditionalFormatting>
  <conditionalFormatting sqref="S30:X30">
    <cfRule type="expression" priority="69" aboveAverage="0" equalAverage="0" bottom="0" percent="0" rank="0" text="" dxfId="67">
      <formula>INDIRECT(ADDRESS(ROW(),COLUMN()))=TRUNC(INDIRECT(ADDRESS(ROW(),COLUMN())))</formula>
    </cfRule>
  </conditionalFormatting>
  <conditionalFormatting sqref="AW30:AZ31">
    <cfRule type="expression" priority="70" aboveAverage="0" equalAverage="0" bottom="0" percent="0" rank="0" text="" dxfId="68">
      <formula>INDIRECT(ADDRESS(ROW(),COLUMN()))=TRUNC(INDIRECT(ADDRESS(ROW(),COLUMN())))</formula>
    </cfRule>
  </conditionalFormatting>
  <conditionalFormatting sqref="Y31">
    <cfRule type="expression" priority="71" aboveAverage="0" equalAverage="0" bottom="0" percent="0" rank="0" text="" dxfId="69">
      <formula>INDIRECT(ADDRESS(ROW(),COLUMN()))=TRUNC(INDIRECT(ADDRESS(ROW(),COLUMN())))</formula>
    </cfRule>
  </conditionalFormatting>
  <conditionalFormatting sqref="Y30">
    <cfRule type="expression" priority="72" aboveAverage="0" equalAverage="0" bottom="0" percent="0" rank="0" text="" dxfId="70">
      <formula>INDIRECT(ADDRESS(ROW(),COLUMN()))=TRUNC(INDIRECT(ADDRESS(ROW(),COLUMN())))</formula>
    </cfRule>
  </conditionalFormatting>
  <conditionalFormatting sqref="Z31:AE31">
    <cfRule type="expression" priority="73" aboveAverage="0" equalAverage="0" bottom="0" percent="0" rank="0" text="" dxfId="71">
      <formula>INDIRECT(ADDRESS(ROW(),COLUMN()))=TRUNC(INDIRECT(ADDRESS(ROW(),COLUMN())))</formula>
    </cfRule>
  </conditionalFormatting>
  <conditionalFormatting sqref="Z30:AE30">
    <cfRule type="expression" priority="74" aboveAverage="0" equalAverage="0" bottom="0" percent="0" rank="0" text="" dxfId="72">
      <formula>INDIRECT(ADDRESS(ROW(),COLUMN()))=TRUNC(INDIRECT(ADDRESS(ROW(),COLUMN())))</formula>
    </cfRule>
  </conditionalFormatting>
  <conditionalFormatting sqref="AF31">
    <cfRule type="expression" priority="75" aboveAverage="0" equalAverage="0" bottom="0" percent="0" rank="0" text="" dxfId="73">
      <formula>INDIRECT(ADDRESS(ROW(),COLUMN()))=TRUNC(INDIRECT(ADDRESS(ROW(),COLUMN())))</formula>
    </cfRule>
  </conditionalFormatting>
  <conditionalFormatting sqref="AF30">
    <cfRule type="expression" priority="76" aboveAverage="0" equalAverage="0" bottom="0" percent="0" rank="0" text="" dxfId="74">
      <formula>INDIRECT(ADDRESS(ROW(),COLUMN()))=TRUNC(INDIRECT(ADDRESS(ROW(),COLUMN())))</formula>
    </cfRule>
  </conditionalFormatting>
  <conditionalFormatting sqref="AG31:AL31">
    <cfRule type="expression" priority="77" aboveAverage="0" equalAverage="0" bottom="0" percent="0" rank="0" text="" dxfId="75">
      <formula>INDIRECT(ADDRESS(ROW(),COLUMN()))=TRUNC(INDIRECT(ADDRESS(ROW(),COLUMN())))</formula>
    </cfRule>
  </conditionalFormatting>
  <conditionalFormatting sqref="AG30:AL30">
    <cfRule type="expression" priority="78" aboveAverage="0" equalAverage="0" bottom="0" percent="0" rank="0" text="" dxfId="76">
      <formula>INDIRECT(ADDRESS(ROW(),COLUMN()))=TRUNC(INDIRECT(ADDRESS(ROW(),COLUMN())))</formula>
    </cfRule>
  </conditionalFormatting>
  <conditionalFormatting sqref="AM31">
    <cfRule type="expression" priority="79" aboveAverage="0" equalAverage="0" bottom="0" percent="0" rank="0" text="" dxfId="77">
      <formula>INDIRECT(ADDRESS(ROW(),COLUMN()))=TRUNC(INDIRECT(ADDRESS(ROW(),COLUMN())))</formula>
    </cfRule>
  </conditionalFormatting>
  <conditionalFormatting sqref="AM30">
    <cfRule type="expression" priority="80" aboveAverage="0" equalAverage="0" bottom="0" percent="0" rank="0" text="" dxfId="78">
      <formula>INDIRECT(ADDRESS(ROW(),COLUMN()))=TRUNC(INDIRECT(ADDRESS(ROW(),COLUMN())))</formula>
    </cfRule>
  </conditionalFormatting>
  <conditionalFormatting sqref="AN31:AS31">
    <cfRule type="expression" priority="81" aboveAverage="0" equalAverage="0" bottom="0" percent="0" rank="0" text="" dxfId="79">
      <formula>INDIRECT(ADDRESS(ROW(),COLUMN()))=TRUNC(INDIRECT(ADDRESS(ROW(),COLUMN())))</formula>
    </cfRule>
  </conditionalFormatting>
  <conditionalFormatting sqref="AN30:AS30">
    <cfRule type="expression" priority="82" aboveAverage="0" equalAverage="0" bottom="0" percent="0" rank="0" text="" dxfId="80">
      <formula>INDIRECT(ADDRESS(ROW(),COLUMN()))=TRUNC(INDIRECT(ADDRESS(ROW(),COLUMN())))</formula>
    </cfRule>
  </conditionalFormatting>
  <conditionalFormatting sqref="AT31">
    <cfRule type="expression" priority="83" aboveAverage="0" equalAverage="0" bottom="0" percent="0" rank="0" text="" dxfId="81">
      <formula>INDIRECT(ADDRESS(ROW(),COLUMN()))=TRUNC(INDIRECT(ADDRESS(ROW(),COLUMN())))</formula>
    </cfRule>
  </conditionalFormatting>
  <conditionalFormatting sqref="AT30">
    <cfRule type="expression" priority="84" aboveAverage="0" equalAverage="0" bottom="0" percent="0" rank="0" text="" dxfId="82">
      <formula>INDIRECT(ADDRESS(ROW(),COLUMN()))=TRUNC(INDIRECT(ADDRESS(ROW(),COLUMN())))</formula>
    </cfRule>
  </conditionalFormatting>
  <conditionalFormatting sqref="AU31:AV31">
    <cfRule type="expression" priority="85" aboveAverage="0" equalAverage="0" bottom="0" percent="0" rank="0" text="" dxfId="83">
      <formula>INDIRECT(ADDRESS(ROW(),COLUMN()))=TRUNC(INDIRECT(ADDRESS(ROW(),COLUMN())))</formula>
    </cfRule>
  </conditionalFormatting>
  <conditionalFormatting sqref="AU30:AV30">
    <cfRule type="expression" priority="86" aboveAverage="0" equalAverage="0" bottom="0" percent="0" rank="0" text="" dxfId="84">
      <formula>INDIRECT(ADDRESS(ROW(),COLUMN()))=TRUNC(INDIRECT(ADDRESS(ROW(),COLUMN())))</formula>
    </cfRule>
  </conditionalFormatting>
  <conditionalFormatting sqref="R34">
    <cfRule type="expression" priority="87" aboveAverage="0" equalAverage="0" bottom="0" percent="0" rank="0" text="" dxfId="85">
      <formula>INDIRECT(ADDRESS(ROW(),COLUMN()))=TRUNC(INDIRECT(ADDRESS(ROW(),COLUMN())))</formula>
    </cfRule>
  </conditionalFormatting>
  <conditionalFormatting sqref="R33">
    <cfRule type="expression" priority="88" aboveAverage="0" equalAverage="0" bottom="0" percent="0" rank="0" text="" dxfId="86">
      <formula>INDIRECT(ADDRESS(ROW(),COLUMN()))=TRUNC(INDIRECT(ADDRESS(ROW(),COLUMN())))</formula>
    </cfRule>
  </conditionalFormatting>
  <conditionalFormatting sqref="S34:X34">
    <cfRule type="expression" priority="89" aboveAverage="0" equalAverage="0" bottom="0" percent="0" rank="0" text="" dxfId="87">
      <formula>INDIRECT(ADDRESS(ROW(),COLUMN()))=TRUNC(INDIRECT(ADDRESS(ROW(),COLUMN())))</formula>
    </cfRule>
  </conditionalFormatting>
  <conditionalFormatting sqref="S33:X33">
    <cfRule type="expression" priority="90" aboveAverage="0" equalAverage="0" bottom="0" percent="0" rank="0" text="" dxfId="88">
      <formula>INDIRECT(ADDRESS(ROW(),COLUMN()))=TRUNC(INDIRECT(ADDRESS(ROW(),COLUMN())))</formula>
    </cfRule>
  </conditionalFormatting>
  <conditionalFormatting sqref="AW33:AZ34">
    <cfRule type="expression" priority="91" aboveAverage="0" equalAverage="0" bottom="0" percent="0" rank="0" text="" dxfId="89">
      <formula>INDIRECT(ADDRESS(ROW(),COLUMN()))=TRUNC(INDIRECT(ADDRESS(ROW(),COLUMN())))</formula>
    </cfRule>
  </conditionalFormatting>
  <conditionalFormatting sqref="Y34">
    <cfRule type="expression" priority="92" aboveAverage="0" equalAverage="0" bottom="0" percent="0" rank="0" text="" dxfId="90">
      <formula>INDIRECT(ADDRESS(ROW(),COLUMN()))=TRUNC(INDIRECT(ADDRESS(ROW(),COLUMN())))</formula>
    </cfRule>
  </conditionalFormatting>
  <conditionalFormatting sqref="Y33">
    <cfRule type="expression" priority="93" aboveAverage="0" equalAverage="0" bottom="0" percent="0" rank="0" text="" dxfId="91">
      <formula>INDIRECT(ADDRESS(ROW(),COLUMN()))=TRUNC(INDIRECT(ADDRESS(ROW(),COLUMN())))</formula>
    </cfRule>
  </conditionalFormatting>
  <conditionalFormatting sqref="Z34:AE34">
    <cfRule type="expression" priority="94" aboveAverage="0" equalAverage="0" bottom="0" percent="0" rank="0" text="" dxfId="92">
      <formula>INDIRECT(ADDRESS(ROW(),COLUMN()))=TRUNC(INDIRECT(ADDRESS(ROW(),COLUMN())))</formula>
    </cfRule>
  </conditionalFormatting>
  <conditionalFormatting sqref="Z33:AE33">
    <cfRule type="expression" priority="95" aboveAverage="0" equalAverage="0" bottom="0" percent="0" rank="0" text="" dxfId="93">
      <formula>INDIRECT(ADDRESS(ROW(),COLUMN()))=TRUNC(INDIRECT(ADDRESS(ROW(),COLUMN())))</formula>
    </cfRule>
  </conditionalFormatting>
  <conditionalFormatting sqref="AF34">
    <cfRule type="expression" priority="96" aboveAverage="0" equalAverage="0" bottom="0" percent="0" rank="0" text="" dxfId="94">
      <formula>INDIRECT(ADDRESS(ROW(),COLUMN()))=TRUNC(INDIRECT(ADDRESS(ROW(),COLUMN())))</formula>
    </cfRule>
  </conditionalFormatting>
  <conditionalFormatting sqref="AF33">
    <cfRule type="expression" priority="97" aboveAverage="0" equalAverage="0" bottom="0" percent="0" rank="0" text="" dxfId="95">
      <formula>INDIRECT(ADDRESS(ROW(),COLUMN()))=TRUNC(INDIRECT(ADDRESS(ROW(),COLUMN())))</formula>
    </cfRule>
  </conditionalFormatting>
  <conditionalFormatting sqref="AG34:AL34">
    <cfRule type="expression" priority="98" aboveAverage="0" equalAverage="0" bottom="0" percent="0" rank="0" text="" dxfId="96">
      <formula>INDIRECT(ADDRESS(ROW(),COLUMN()))=TRUNC(INDIRECT(ADDRESS(ROW(),COLUMN())))</formula>
    </cfRule>
  </conditionalFormatting>
  <conditionalFormatting sqref="AG33:AL33">
    <cfRule type="expression" priority="99" aboveAverage="0" equalAverage="0" bottom="0" percent="0" rank="0" text="" dxfId="97">
      <formula>INDIRECT(ADDRESS(ROW(),COLUMN()))=TRUNC(INDIRECT(ADDRESS(ROW(),COLUMN())))</formula>
    </cfRule>
  </conditionalFormatting>
  <conditionalFormatting sqref="AM34">
    <cfRule type="expression" priority="100" aboveAverage="0" equalAverage="0" bottom="0" percent="0" rank="0" text="" dxfId="98">
      <formula>INDIRECT(ADDRESS(ROW(),COLUMN()))=TRUNC(INDIRECT(ADDRESS(ROW(),COLUMN())))</formula>
    </cfRule>
  </conditionalFormatting>
  <conditionalFormatting sqref="AM33">
    <cfRule type="expression" priority="101" aboveAverage="0" equalAverage="0" bottom="0" percent="0" rank="0" text="" dxfId="99">
      <formula>INDIRECT(ADDRESS(ROW(),COLUMN()))=TRUNC(INDIRECT(ADDRESS(ROW(),COLUMN())))</formula>
    </cfRule>
  </conditionalFormatting>
  <conditionalFormatting sqref="AN34:AS34">
    <cfRule type="expression" priority="102" aboveAverage="0" equalAverage="0" bottom="0" percent="0" rank="0" text="" dxfId="100">
      <formula>INDIRECT(ADDRESS(ROW(),COLUMN()))=TRUNC(INDIRECT(ADDRESS(ROW(),COLUMN())))</formula>
    </cfRule>
  </conditionalFormatting>
  <conditionalFormatting sqref="AN33:AS33">
    <cfRule type="expression" priority="103" aboveAverage="0" equalAverage="0" bottom="0" percent="0" rank="0" text="" dxfId="101">
      <formula>INDIRECT(ADDRESS(ROW(),COLUMN()))=TRUNC(INDIRECT(ADDRESS(ROW(),COLUMN())))</formula>
    </cfRule>
  </conditionalFormatting>
  <conditionalFormatting sqref="AT34">
    <cfRule type="expression" priority="104" aboveAverage="0" equalAverage="0" bottom="0" percent="0" rank="0" text="" dxfId="102">
      <formula>INDIRECT(ADDRESS(ROW(),COLUMN()))=TRUNC(INDIRECT(ADDRESS(ROW(),COLUMN())))</formula>
    </cfRule>
  </conditionalFormatting>
  <conditionalFormatting sqref="AT33">
    <cfRule type="expression" priority="105" aboveAverage="0" equalAverage="0" bottom="0" percent="0" rank="0" text="" dxfId="103">
      <formula>INDIRECT(ADDRESS(ROW(),COLUMN()))=TRUNC(INDIRECT(ADDRESS(ROW(),COLUMN())))</formula>
    </cfRule>
  </conditionalFormatting>
  <conditionalFormatting sqref="AU34:AV34">
    <cfRule type="expression" priority="106" aboveAverage="0" equalAverage="0" bottom="0" percent="0" rank="0" text="" dxfId="104">
      <formula>INDIRECT(ADDRESS(ROW(),COLUMN()))=TRUNC(INDIRECT(ADDRESS(ROW(),COLUMN())))</formula>
    </cfRule>
  </conditionalFormatting>
  <conditionalFormatting sqref="AU33:AV33">
    <cfRule type="expression" priority="107" aboveAverage="0" equalAverage="0" bottom="0" percent="0" rank="0" text="" dxfId="105">
      <formula>INDIRECT(ADDRESS(ROW(),COLUMN()))=TRUNC(INDIRECT(ADDRESS(ROW(),COLUMN())))</formula>
    </cfRule>
  </conditionalFormatting>
  <conditionalFormatting sqref="R37">
    <cfRule type="expression" priority="108" aboveAverage="0" equalAverage="0" bottom="0" percent="0" rank="0" text="" dxfId="106">
      <formula>INDIRECT(ADDRESS(ROW(),COLUMN()))=TRUNC(INDIRECT(ADDRESS(ROW(),COLUMN())))</formula>
    </cfRule>
  </conditionalFormatting>
  <conditionalFormatting sqref="R36">
    <cfRule type="expression" priority="109" aboveAverage="0" equalAverage="0" bottom="0" percent="0" rank="0" text="" dxfId="107">
      <formula>INDIRECT(ADDRESS(ROW(),COLUMN()))=TRUNC(INDIRECT(ADDRESS(ROW(),COLUMN())))</formula>
    </cfRule>
  </conditionalFormatting>
  <conditionalFormatting sqref="S37:X37">
    <cfRule type="expression" priority="110" aboveAverage="0" equalAverage="0" bottom="0" percent="0" rank="0" text="" dxfId="108">
      <formula>INDIRECT(ADDRESS(ROW(),COLUMN()))=TRUNC(INDIRECT(ADDRESS(ROW(),COLUMN())))</formula>
    </cfRule>
  </conditionalFormatting>
  <conditionalFormatting sqref="S36:X36">
    <cfRule type="expression" priority="111" aboveAverage="0" equalAverage="0" bottom="0" percent="0" rank="0" text="" dxfId="109">
      <formula>INDIRECT(ADDRESS(ROW(),COLUMN()))=TRUNC(INDIRECT(ADDRESS(ROW(),COLUMN())))</formula>
    </cfRule>
  </conditionalFormatting>
  <conditionalFormatting sqref="AW36:AZ37">
    <cfRule type="expression" priority="112" aboveAverage="0" equalAverage="0" bottom="0" percent="0" rank="0" text="" dxfId="110">
      <formula>INDIRECT(ADDRESS(ROW(),COLUMN()))=TRUNC(INDIRECT(ADDRESS(ROW(),COLUMN())))</formula>
    </cfRule>
  </conditionalFormatting>
  <conditionalFormatting sqref="Y37">
    <cfRule type="expression" priority="113" aboveAverage="0" equalAverage="0" bottom="0" percent="0" rank="0" text="" dxfId="111">
      <formula>INDIRECT(ADDRESS(ROW(),COLUMN()))=TRUNC(INDIRECT(ADDRESS(ROW(),COLUMN())))</formula>
    </cfRule>
  </conditionalFormatting>
  <conditionalFormatting sqref="Y36">
    <cfRule type="expression" priority="114" aboveAverage="0" equalAverage="0" bottom="0" percent="0" rank="0" text="" dxfId="112">
      <formula>INDIRECT(ADDRESS(ROW(),COLUMN()))=TRUNC(INDIRECT(ADDRESS(ROW(),COLUMN())))</formula>
    </cfRule>
  </conditionalFormatting>
  <conditionalFormatting sqref="Z37:AE37">
    <cfRule type="expression" priority="115" aboveAverage="0" equalAverage="0" bottom="0" percent="0" rank="0" text="" dxfId="113">
      <formula>INDIRECT(ADDRESS(ROW(),COLUMN()))=TRUNC(INDIRECT(ADDRESS(ROW(),COLUMN())))</formula>
    </cfRule>
  </conditionalFormatting>
  <conditionalFormatting sqref="Z36:AE36">
    <cfRule type="expression" priority="116" aboveAverage="0" equalAverage="0" bottom="0" percent="0" rank="0" text="" dxfId="114">
      <formula>INDIRECT(ADDRESS(ROW(),COLUMN()))=TRUNC(INDIRECT(ADDRESS(ROW(),COLUMN())))</formula>
    </cfRule>
  </conditionalFormatting>
  <conditionalFormatting sqref="AF37">
    <cfRule type="expression" priority="117" aboveAverage="0" equalAverage="0" bottom="0" percent="0" rank="0" text="" dxfId="115">
      <formula>INDIRECT(ADDRESS(ROW(),COLUMN()))=TRUNC(INDIRECT(ADDRESS(ROW(),COLUMN())))</formula>
    </cfRule>
  </conditionalFormatting>
  <conditionalFormatting sqref="AF36">
    <cfRule type="expression" priority="118" aboveAverage="0" equalAverage="0" bottom="0" percent="0" rank="0" text="" dxfId="116">
      <formula>INDIRECT(ADDRESS(ROW(),COLUMN()))=TRUNC(INDIRECT(ADDRESS(ROW(),COLUMN())))</formula>
    </cfRule>
  </conditionalFormatting>
  <conditionalFormatting sqref="AG37:AL37">
    <cfRule type="expression" priority="119" aboveAverage="0" equalAverage="0" bottom="0" percent="0" rank="0" text="" dxfId="117">
      <formula>INDIRECT(ADDRESS(ROW(),COLUMN()))=TRUNC(INDIRECT(ADDRESS(ROW(),COLUMN())))</formula>
    </cfRule>
  </conditionalFormatting>
  <conditionalFormatting sqref="AG36:AL36">
    <cfRule type="expression" priority="120" aboveAverage="0" equalAverage="0" bottom="0" percent="0" rank="0" text="" dxfId="118">
      <formula>INDIRECT(ADDRESS(ROW(),COLUMN()))=TRUNC(INDIRECT(ADDRESS(ROW(),COLUMN())))</formula>
    </cfRule>
  </conditionalFormatting>
  <conditionalFormatting sqref="AM37">
    <cfRule type="expression" priority="121" aboveAverage="0" equalAverage="0" bottom="0" percent="0" rank="0" text="" dxfId="119">
      <formula>INDIRECT(ADDRESS(ROW(),COLUMN()))=TRUNC(INDIRECT(ADDRESS(ROW(),COLUMN())))</formula>
    </cfRule>
  </conditionalFormatting>
  <conditionalFormatting sqref="AM36">
    <cfRule type="expression" priority="122" aboveAverage="0" equalAverage="0" bottom="0" percent="0" rank="0" text="" dxfId="120">
      <formula>INDIRECT(ADDRESS(ROW(),COLUMN()))=TRUNC(INDIRECT(ADDRESS(ROW(),COLUMN())))</formula>
    </cfRule>
  </conditionalFormatting>
  <conditionalFormatting sqref="AN37:AS37">
    <cfRule type="expression" priority="123" aboveAverage="0" equalAverage="0" bottom="0" percent="0" rank="0" text="" dxfId="121">
      <formula>INDIRECT(ADDRESS(ROW(),COLUMN()))=TRUNC(INDIRECT(ADDRESS(ROW(),COLUMN())))</formula>
    </cfRule>
  </conditionalFormatting>
  <conditionalFormatting sqref="AN36:AS36">
    <cfRule type="expression" priority="124" aboveAverage="0" equalAverage="0" bottom="0" percent="0" rank="0" text="" dxfId="122">
      <formula>INDIRECT(ADDRESS(ROW(),COLUMN()))=TRUNC(INDIRECT(ADDRESS(ROW(),COLUMN())))</formula>
    </cfRule>
  </conditionalFormatting>
  <conditionalFormatting sqref="AT37">
    <cfRule type="expression" priority="125" aboveAverage="0" equalAverage="0" bottom="0" percent="0" rank="0" text="" dxfId="123">
      <formula>INDIRECT(ADDRESS(ROW(),COLUMN()))=TRUNC(INDIRECT(ADDRESS(ROW(),COLUMN())))</formula>
    </cfRule>
  </conditionalFormatting>
  <conditionalFormatting sqref="AT36">
    <cfRule type="expression" priority="126" aboveAverage="0" equalAverage="0" bottom="0" percent="0" rank="0" text="" dxfId="124">
      <formula>INDIRECT(ADDRESS(ROW(),COLUMN()))=TRUNC(INDIRECT(ADDRESS(ROW(),COLUMN())))</formula>
    </cfRule>
  </conditionalFormatting>
  <conditionalFormatting sqref="AU37:AV37">
    <cfRule type="expression" priority="127" aboveAverage="0" equalAverage="0" bottom="0" percent="0" rank="0" text="" dxfId="125">
      <formula>INDIRECT(ADDRESS(ROW(),COLUMN()))=TRUNC(INDIRECT(ADDRESS(ROW(),COLUMN())))</formula>
    </cfRule>
  </conditionalFormatting>
  <conditionalFormatting sqref="AU36:AV36">
    <cfRule type="expression" priority="128" aboveAverage="0" equalAverage="0" bottom="0" percent="0" rank="0" text="" dxfId="126">
      <formula>INDIRECT(ADDRESS(ROW(),COLUMN()))=TRUNC(INDIRECT(ADDRESS(ROW(),COLUMN())))</formula>
    </cfRule>
  </conditionalFormatting>
  <conditionalFormatting sqref="R40">
    <cfRule type="expression" priority="129" aboveAverage="0" equalAverage="0" bottom="0" percent="0" rank="0" text="" dxfId="127">
      <formula>INDIRECT(ADDRESS(ROW(),COLUMN()))=TRUNC(INDIRECT(ADDRESS(ROW(),COLUMN())))</formula>
    </cfRule>
  </conditionalFormatting>
  <conditionalFormatting sqref="R39">
    <cfRule type="expression" priority="130" aboveAverage="0" equalAverage="0" bottom="0" percent="0" rank="0" text="" dxfId="128">
      <formula>INDIRECT(ADDRESS(ROW(),COLUMN()))=TRUNC(INDIRECT(ADDRESS(ROW(),COLUMN())))</formula>
    </cfRule>
  </conditionalFormatting>
  <conditionalFormatting sqref="S40:X40">
    <cfRule type="expression" priority="131" aboveAverage="0" equalAverage="0" bottom="0" percent="0" rank="0" text="" dxfId="129">
      <formula>INDIRECT(ADDRESS(ROW(),COLUMN()))=TRUNC(INDIRECT(ADDRESS(ROW(),COLUMN())))</formula>
    </cfRule>
  </conditionalFormatting>
  <conditionalFormatting sqref="S39:X39">
    <cfRule type="expression" priority="132" aboveAverage="0" equalAverage="0" bottom="0" percent="0" rank="0" text="" dxfId="130">
      <formula>INDIRECT(ADDRESS(ROW(),COLUMN()))=TRUNC(INDIRECT(ADDRESS(ROW(),COLUMN())))</formula>
    </cfRule>
  </conditionalFormatting>
  <conditionalFormatting sqref="AW39:AZ40">
    <cfRule type="expression" priority="133" aboveAverage="0" equalAverage="0" bottom="0" percent="0" rank="0" text="" dxfId="131">
      <formula>INDIRECT(ADDRESS(ROW(),COLUMN()))=TRUNC(INDIRECT(ADDRESS(ROW(),COLUMN())))</formula>
    </cfRule>
  </conditionalFormatting>
  <conditionalFormatting sqref="Y40">
    <cfRule type="expression" priority="134" aboveAverage="0" equalAverage="0" bottom="0" percent="0" rank="0" text="" dxfId="132">
      <formula>INDIRECT(ADDRESS(ROW(),COLUMN()))=TRUNC(INDIRECT(ADDRESS(ROW(),COLUMN())))</formula>
    </cfRule>
  </conditionalFormatting>
  <conditionalFormatting sqref="Y39">
    <cfRule type="expression" priority="135" aboveAverage="0" equalAverage="0" bottom="0" percent="0" rank="0" text="" dxfId="133">
      <formula>INDIRECT(ADDRESS(ROW(),COLUMN()))=TRUNC(INDIRECT(ADDRESS(ROW(),COLUMN())))</formula>
    </cfRule>
  </conditionalFormatting>
  <conditionalFormatting sqref="Z40:AE40">
    <cfRule type="expression" priority="136" aboveAverage="0" equalAverage="0" bottom="0" percent="0" rank="0" text="" dxfId="134">
      <formula>INDIRECT(ADDRESS(ROW(),COLUMN()))=TRUNC(INDIRECT(ADDRESS(ROW(),COLUMN())))</formula>
    </cfRule>
  </conditionalFormatting>
  <conditionalFormatting sqref="Z39:AE39">
    <cfRule type="expression" priority="137" aboveAverage="0" equalAverage="0" bottom="0" percent="0" rank="0" text="" dxfId="135">
      <formula>INDIRECT(ADDRESS(ROW(),COLUMN()))=TRUNC(INDIRECT(ADDRESS(ROW(),COLUMN())))</formula>
    </cfRule>
  </conditionalFormatting>
  <conditionalFormatting sqref="AF40">
    <cfRule type="expression" priority="138" aboveAverage="0" equalAverage="0" bottom="0" percent="0" rank="0" text="" dxfId="136">
      <formula>INDIRECT(ADDRESS(ROW(),COLUMN()))=TRUNC(INDIRECT(ADDRESS(ROW(),COLUMN())))</formula>
    </cfRule>
  </conditionalFormatting>
  <conditionalFormatting sqref="AF39">
    <cfRule type="expression" priority="139" aboveAverage="0" equalAverage="0" bottom="0" percent="0" rank="0" text="" dxfId="137">
      <formula>INDIRECT(ADDRESS(ROW(),COLUMN()))=TRUNC(INDIRECT(ADDRESS(ROW(),COLUMN())))</formula>
    </cfRule>
  </conditionalFormatting>
  <conditionalFormatting sqref="AG40:AL40">
    <cfRule type="expression" priority="140" aboveAverage="0" equalAverage="0" bottom="0" percent="0" rank="0" text="" dxfId="138">
      <formula>INDIRECT(ADDRESS(ROW(),COLUMN()))=TRUNC(INDIRECT(ADDRESS(ROW(),COLUMN())))</formula>
    </cfRule>
  </conditionalFormatting>
  <conditionalFormatting sqref="AG39:AL39">
    <cfRule type="expression" priority="141" aboveAverage="0" equalAverage="0" bottom="0" percent="0" rank="0" text="" dxfId="139">
      <formula>INDIRECT(ADDRESS(ROW(),COLUMN()))=TRUNC(INDIRECT(ADDRESS(ROW(),COLUMN())))</formula>
    </cfRule>
  </conditionalFormatting>
  <conditionalFormatting sqref="AM40">
    <cfRule type="expression" priority="142" aboveAverage="0" equalAverage="0" bottom="0" percent="0" rank="0" text="" dxfId="140">
      <formula>INDIRECT(ADDRESS(ROW(),COLUMN()))=TRUNC(INDIRECT(ADDRESS(ROW(),COLUMN())))</formula>
    </cfRule>
  </conditionalFormatting>
  <conditionalFormatting sqref="AM39">
    <cfRule type="expression" priority="143" aboveAverage="0" equalAverage="0" bottom="0" percent="0" rank="0" text="" dxfId="141">
      <formula>INDIRECT(ADDRESS(ROW(),COLUMN()))=TRUNC(INDIRECT(ADDRESS(ROW(),COLUMN())))</formula>
    </cfRule>
  </conditionalFormatting>
  <conditionalFormatting sqref="AN40:AS40">
    <cfRule type="expression" priority="144" aboveAverage="0" equalAverage="0" bottom="0" percent="0" rank="0" text="" dxfId="142">
      <formula>INDIRECT(ADDRESS(ROW(),COLUMN()))=TRUNC(INDIRECT(ADDRESS(ROW(),COLUMN())))</formula>
    </cfRule>
  </conditionalFormatting>
  <conditionalFormatting sqref="AN39:AS39">
    <cfRule type="expression" priority="145" aboveAverage="0" equalAverage="0" bottom="0" percent="0" rank="0" text="" dxfId="143">
      <formula>INDIRECT(ADDRESS(ROW(),COLUMN()))=TRUNC(INDIRECT(ADDRESS(ROW(),COLUMN())))</formula>
    </cfRule>
  </conditionalFormatting>
  <conditionalFormatting sqref="AT40">
    <cfRule type="expression" priority="146" aboveAverage="0" equalAverage="0" bottom="0" percent="0" rank="0" text="" dxfId="144">
      <formula>INDIRECT(ADDRESS(ROW(),COLUMN()))=TRUNC(INDIRECT(ADDRESS(ROW(),COLUMN())))</formula>
    </cfRule>
  </conditionalFormatting>
  <conditionalFormatting sqref="AT39">
    <cfRule type="expression" priority="147" aboveAverage="0" equalAverage="0" bottom="0" percent="0" rank="0" text="" dxfId="145">
      <formula>INDIRECT(ADDRESS(ROW(),COLUMN()))=TRUNC(INDIRECT(ADDRESS(ROW(),COLUMN())))</formula>
    </cfRule>
  </conditionalFormatting>
  <conditionalFormatting sqref="AU40:AV40">
    <cfRule type="expression" priority="148" aboveAverage="0" equalAverage="0" bottom="0" percent="0" rank="0" text="" dxfId="146">
      <formula>INDIRECT(ADDRESS(ROW(),COLUMN()))=TRUNC(INDIRECT(ADDRESS(ROW(),COLUMN())))</formula>
    </cfRule>
  </conditionalFormatting>
  <conditionalFormatting sqref="AU39:AV39">
    <cfRule type="expression" priority="149" aboveAverage="0" equalAverage="0" bottom="0" percent="0" rank="0" text="" dxfId="147">
      <formula>INDIRECT(ADDRESS(ROW(),COLUMN()))=TRUNC(INDIRECT(ADDRESS(ROW(),COLUMN())))</formula>
    </cfRule>
  </conditionalFormatting>
  <conditionalFormatting sqref="R43">
    <cfRule type="expression" priority="150" aboveAverage="0" equalAverage="0" bottom="0" percent="0" rank="0" text="" dxfId="148">
      <formula>INDIRECT(ADDRESS(ROW(),COLUMN()))=TRUNC(INDIRECT(ADDRESS(ROW(),COLUMN())))</formula>
    </cfRule>
  </conditionalFormatting>
  <conditionalFormatting sqref="R42">
    <cfRule type="expression" priority="151" aboveAverage="0" equalAverage="0" bottom="0" percent="0" rank="0" text="" dxfId="149">
      <formula>INDIRECT(ADDRESS(ROW(),COLUMN()))=TRUNC(INDIRECT(ADDRESS(ROW(),COLUMN())))</formula>
    </cfRule>
  </conditionalFormatting>
  <conditionalFormatting sqref="S43:X43">
    <cfRule type="expression" priority="152" aboveAverage="0" equalAverage="0" bottom="0" percent="0" rank="0" text="" dxfId="150">
      <formula>INDIRECT(ADDRESS(ROW(),COLUMN()))=TRUNC(INDIRECT(ADDRESS(ROW(),COLUMN())))</formula>
    </cfRule>
  </conditionalFormatting>
  <conditionalFormatting sqref="S42:X42">
    <cfRule type="expression" priority="153" aboveAverage="0" equalAverage="0" bottom="0" percent="0" rank="0" text="" dxfId="151">
      <formula>INDIRECT(ADDRESS(ROW(),COLUMN()))=TRUNC(INDIRECT(ADDRESS(ROW(),COLUMN())))</formula>
    </cfRule>
  </conditionalFormatting>
  <conditionalFormatting sqref="AW42:AZ43">
    <cfRule type="expression" priority="154" aboveAverage="0" equalAverage="0" bottom="0" percent="0" rank="0" text="" dxfId="152">
      <formula>INDIRECT(ADDRESS(ROW(),COLUMN()))=TRUNC(INDIRECT(ADDRESS(ROW(),COLUMN())))</formula>
    </cfRule>
  </conditionalFormatting>
  <conditionalFormatting sqref="Y43">
    <cfRule type="expression" priority="155" aboveAverage="0" equalAverage="0" bottom="0" percent="0" rank="0" text="" dxfId="153">
      <formula>INDIRECT(ADDRESS(ROW(),COLUMN()))=TRUNC(INDIRECT(ADDRESS(ROW(),COLUMN())))</formula>
    </cfRule>
  </conditionalFormatting>
  <conditionalFormatting sqref="Y42">
    <cfRule type="expression" priority="156" aboveAverage="0" equalAverage="0" bottom="0" percent="0" rank="0" text="" dxfId="154">
      <formula>INDIRECT(ADDRESS(ROW(),COLUMN()))=TRUNC(INDIRECT(ADDRESS(ROW(),COLUMN())))</formula>
    </cfRule>
  </conditionalFormatting>
  <conditionalFormatting sqref="Z43:AE43">
    <cfRule type="expression" priority="157" aboveAverage="0" equalAverage="0" bottom="0" percent="0" rank="0" text="" dxfId="155">
      <formula>INDIRECT(ADDRESS(ROW(),COLUMN()))=TRUNC(INDIRECT(ADDRESS(ROW(),COLUMN())))</formula>
    </cfRule>
  </conditionalFormatting>
  <conditionalFormatting sqref="Z42:AE42">
    <cfRule type="expression" priority="158" aboveAverage="0" equalAverage="0" bottom="0" percent="0" rank="0" text="" dxfId="156">
      <formula>INDIRECT(ADDRESS(ROW(),COLUMN()))=TRUNC(INDIRECT(ADDRESS(ROW(),COLUMN())))</formula>
    </cfRule>
  </conditionalFormatting>
  <conditionalFormatting sqref="AF43">
    <cfRule type="expression" priority="159" aboveAverage="0" equalAverage="0" bottom="0" percent="0" rank="0" text="" dxfId="157">
      <formula>INDIRECT(ADDRESS(ROW(),COLUMN()))=TRUNC(INDIRECT(ADDRESS(ROW(),COLUMN())))</formula>
    </cfRule>
  </conditionalFormatting>
  <conditionalFormatting sqref="AF42">
    <cfRule type="expression" priority="160" aboveAverage="0" equalAverage="0" bottom="0" percent="0" rank="0" text="" dxfId="158">
      <formula>INDIRECT(ADDRESS(ROW(),COLUMN()))=TRUNC(INDIRECT(ADDRESS(ROW(),COLUMN())))</formula>
    </cfRule>
  </conditionalFormatting>
  <conditionalFormatting sqref="AG43:AL43">
    <cfRule type="expression" priority="161" aboveAverage="0" equalAverage="0" bottom="0" percent="0" rank="0" text="" dxfId="159">
      <formula>INDIRECT(ADDRESS(ROW(),COLUMN()))=TRUNC(INDIRECT(ADDRESS(ROW(),COLUMN())))</formula>
    </cfRule>
  </conditionalFormatting>
  <conditionalFormatting sqref="AG42:AL42">
    <cfRule type="expression" priority="162" aboveAverage="0" equalAverage="0" bottom="0" percent="0" rank="0" text="" dxfId="160">
      <formula>INDIRECT(ADDRESS(ROW(),COLUMN()))=TRUNC(INDIRECT(ADDRESS(ROW(),COLUMN())))</formula>
    </cfRule>
  </conditionalFormatting>
  <conditionalFormatting sqref="AM43">
    <cfRule type="expression" priority="163" aboveAverage="0" equalAverage="0" bottom="0" percent="0" rank="0" text="" dxfId="161">
      <formula>INDIRECT(ADDRESS(ROW(),COLUMN()))=TRUNC(INDIRECT(ADDRESS(ROW(),COLUMN())))</formula>
    </cfRule>
  </conditionalFormatting>
  <conditionalFormatting sqref="AM42">
    <cfRule type="expression" priority="164" aboveAverage="0" equalAverage="0" bottom="0" percent="0" rank="0" text="" dxfId="162">
      <formula>INDIRECT(ADDRESS(ROW(),COLUMN()))=TRUNC(INDIRECT(ADDRESS(ROW(),COLUMN())))</formula>
    </cfRule>
  </conditionalFormatting>
  <conditionalFormatting sqref="AN43:AS43">
    <cfRule type="expression" priority="165" aboveAverage="0" equalAverage="0" bottom="0" percent="0" rank="0" text="" dxfId="163">
      <formula>INDIRECT(ADDRESS(ROW(),COLUMN()))=TRUNC(INDIRECT(ADDRESS(ROW(),COLUMN())))</formula>
    </cfRule>
  </conditionalFormatting>
  <conditionalFormatting sqref="AN42:AS42">
    <cfRule type="expression" priority="166" aboveAverage="0" equalAverage="0" bottom="0" percent="0" rank="0" text="" dxfId="164">
      <formula>INDIRECT(ADDRESS(ROW(),COLUMN()))=TRUNC(INDIRECT(ADDRESS(ROW(),COLUMN())))</formula>
    </cfRule>
  </conditionalFormatting>
  <conditionalFormatting sqref="AT43">
    <cfRule type="expression" priority="167" aboveAverage="0" equalAverage="0" bottom="0" percent="0" rank="0" text="" dxfId="165">
      <formula>INDIRECT(ADDRESS(ROW(),COLUMN()))=TRUNC(INDIRECT(ADDRESS(ROW(),COLUMN())))</formula>
    </cfRule>
  </conditionalFormatting>
  <conditionalFormatting sqref="AT42">
    <cfRule type="expression" priority="168" aboveAverage="0" equalAverage="0" bottom="0" percent="0" rank="0" text="" dxfId="166">
      <formula>INDIRECT(ADDRESS(ROW(),COLUMN()))=TRUNC(INDIRECT(ADDRESS(ROW(),COLUMN())))</formula>
    </cfRule>
  </conditionalFormatting>
  <conditionalFormatting sqref="AU43:AV43">
    <cfRule type="expression" priority="169" aboveAverage="0" equalAverage="0" bottom="0" percent="0" rank="0" text="" dxfId="167">
      <formula>INDIRECT(ADDRESS(ROW(),COLUMN()))=TRUNC(INDIRECT(ADDRESS(ROW(),COLUMN())))</formula>
    </cfRule>
  </conditionalFormatting>
  <conditionalFormatting sqref="AU42:AV42">
    <cfRule type="expression" priority="170" aboveAverage="0" equalAverage="0" bottom="0" percent="0" rank="0" text="" dxfId="168">
      <formula>INDIRECT(ADDRESS(ROW(),COLUMN()))=TRUNC(INDIRECT(ADDRESS(ROW(),COLUMN())))</formula>
    </cfRule>
  </conditionalFormatting>
  <conditionalFormatting sqref="R46">
    <cfRule type="expression" priority="171" aboveAverage="0" equalAverage="0" bottom="0" percent="0" rank="0" text="" dxfId="169">
      <formula>INDIRECT(ADDRESS(ROW(),COLUMN()))=TRUNC(INDIRECT(ADDRESS(ROW(),COLUMN())))</formula>
    </cfRule>
  </conditionalFormatting>
  <conditionalFormatting sqref="R45">
    <cfRule type="expression" priority="172" aboveAverage="0" equalAverage="0" bottom="0" percent="0" rank="0" text="" dxfId="170">
      <formula>INDIRECT(ADDRESS(ROW(),COLUMN()))=TRUNC(INDIRECT(ADDRESS(ROW(),COLUMN())))</formula>
    </cfRule>
  </conditionalFormatting>
  <conditionalFormatting sqref="S46:X46">
    <cfRule type="expression" priority="173" aboveAverage="0" equalAverage="0" bottom="0" percent="0" rank="0" text="" dxfId="171">
      <formula>INDIRECT(ADDRESS(ROW(),COLUMN()))=TRUNC(INDIRECT(ADDRESS(ROW(),COLUMN())))</formula>
    </cfRule>
  </conditionalFormatting>
  <conditionalFormatting sqref="S45:X45">
    <cfRule type="expression" priority="174" aboveAverage="0" equalAverage="0" bottom="0" percent="0" rank="0" text="" dxfId="172">
      <formula>INDIRECT(ADDRESS(ROW(),COLUMN()))=TRUNC(INDIRECT(ADDRESS(ROW(),COLUMN())))</formula>
    </cfRule>
  </conditionalFormatting>
  <conditionalFormatting sqref="AW45:AZ46">
    <cfRule type="expression" priority="175" aboveAverage="0" equalAverage="0" bottom="0" percent="0" rank="0" text="" dxfId="173">
      <formula>INDIRECT(ADDRESS(ROW(),COLUMN()))=TRUNC(INDIRECT(ADDRESS(ROW(),COLUMN())))</formula>
    </cfRule>
  </conditionalFormatting>
  <conditionalFormatting sqref="Y46">
    <cfRule type="expression" priority="176" aboveAverage="0" equalAverage="0" bottom="0" percent="0" rank="0" text="" dxfId="174">
      <formula>INDIRECT(ADDRESS(ROW(),COLUMN()))=TRUNC(INDIRECT(ADDRESS(ROW(),COLUMN())))</formula>
    </cfRule>
  </conditionalFormatting>
  <conditionalFormatting sqref="Y45">
    <cfRule type="expression" priority="177" aboveAverage="0" equalAverage="0" bottom="0" percent="0" rank="0" text="" dxfId="175">
      <formula>INDIRECT(ADDRESS(ROW(),COLUMN()))=TRUNC(INDIRECT(ADDRESS(ROW(),COLUMN())))</formula>
    </cfRule>
  </conditionalFormatting>
  <conditionalFormatting sqref="Z46:AE46">
    <cfRule type="expression" priority="178" aboveAverage="0" equalAverage="0" bottom="0" percent="0" rank="0" text="" dxfId="176">
      <formula>INDIRECT(ADDRESS(ROW(),COLUMN()))=TRUNC(INDIRECT(ADDRESS(ROW(),COLUMN())))</formula>
    </cfRule>
  </conditionalFormatting>
  <conditionalFormatting sqref="Z45:AE45">
    <cfRule type="expression" priority="179" aboveAverage="0" equalAverage="0" bottom="0" percent="0" rank="0" text="" dxfId="177">
      <formula>INDIRECT(ADDRESS(ROW(),COLUMN()))=TRUNC(INDIRECT(ADDRESS(ROW(),COLUMN())))</formula>
    </cfRule>
  </conditionalFormatting>
  <conditionalFormatting sqref="AF46">
    <cfRule type="expression" priority="180" aboveAverage="0" equalAverage="0" bottom="0" percent="0" rank="0" text="" dxfId="178">
      <formula>INDIRECT(ADDRESS(ROW(),COLUMN()))=TRUNC(INDIRECT(ADDRESS(ROW(),COLUMN())))</formula>
    </cfRule>
  </conditionalFormatting>
  <conditionalFormatting sqref="AF45">
    <cfRule type="expression" priority="181" aboveAverage="0" equalAverage="0" bottom="0" percent="0" rank="0" text="" dxfId="179">
      <formula>INDIRECT(ADDRESS(ROW(),COLUMN()))=TRUNC(INDIRECT(ADDRESS(ROW(),COLUMN())))</formula>
    </cfRule>
  </conditionalFormatting>
  <conditionalFormatting sqref="AG46:AL46">
    <cfRule type="expression" priority="182" aboveAverage="0" equalAverage="0" bottom="0" percent="0" rank="0" text="" dxfId="180">
      <formula>INDIRECT(ADDRESS(ROW(),COLUMN()))=TRUNC(INDIRECT(ADDRESS(ROW(),COLUMN())))</formula>
    </cfRule>
  </conditionalFormatting>
  <conditionalFormatting sqref="AG45:AL45">
    <cfRule type="expression" priority="183" aboveAverage="0" equalAverage="0" bottom="0" percent="0" rank="0" text="" dxfId="181">
      <formula>INDIRECT(ADDRESS(ROW(),COLUMN()))=TRUNC(INDIRECT(ADDRESS(ROW(),COLUMN())))</formula>
    </cfRule>
  </conditionalFormatting>
  <conditionalFormatting sqref="AM46">
    <cfRule type="expression" priority="184" aboveAverage="0" equalAverage="0" bottom="0" percent="0" rank="0" text="" dxfId="182">
      <formula>INDIRECT(ADDRESS(ROW(),COLUMN()))=TRUNC(INDIRECT(ADDRESS(ROW(),COLUMN())))</formula>
    </cfRule>
  </conditionalFormatting>
  <conditionalFormatting sqref="AM45">
    <cfRule type="expression" priority="185" aboveAverage="0" equalAverage="0" bottom="0" percent="0" rank="0" text="" dxfId="183">
      <formula>INDIRECT(ADDRESS(ROW(),COLUMN()))=TRUNC(INDIRECT(ADDRESS(ROW(),COLUMN())))</formula>
    </cfRule>
  </conditionalFormatting>
  <conditionalFormatting sqref="AN46:AS46">
    <cfRule type="expression" priority="186" aboveAverage="0" equalAverage="0" bottom="0" percent="0" rank="0" text="" dxfId="184">
      <formula>INDIRECT(ADDRESS(ROW(),COLUMN()))=TRUNC(INDIRECT(ADDRESS(ROW(),COLUMN())))</formula>
    </cfRule>
  </conditionalFormatting>
  <conditionalFormatting sqref="AN45:AS45">
    <cfRule type="expression" priority="187" aboveAverage="0" equalAverage="0" bottom="0" percent="0" rank="0" text="" dxfId="185">
      <formula>INDIRECT(ADDRESS(ROW(),COLUMN()))=TRUNC(INDIRECT(ADDRESS(ROW(),COLUMN())))</formula>
    </cfRule>
  </conditionalFormatting>
  <conditionalFormatting sqref="AT46">
    <cfRule type="expression" priority="188" aboveAverage="0" equalAverage="0" bottom="0" percent="0" rank="0" text="" dxfId="186">
      <formula>INDIRECT(ADDRESS(ROW(),COLUMN()))=TRUNC(INDIRECT(ADDRESS(ROW(),COLUMN())))</formula>
    </cfRule>
  </conditionalFormatting>
  <conditionalFormatting sqref="AT45">
    <cfRule type="expression" priority="189" aboveAverage="0" equalAverage="0" bottom="0" percent="0" rank="0" text="" dxfId="187">
      <formula>INDIRECT(ADDRESS(ROW(),COLUMN()))=TRUNC(INDIRECT(ADDRESS(ROW(),COLUMN())))</formula>
    </cfRule>
  </conditionalFormatting>
  <conditionalFormatting sqref="AU46:AV46">
    <cfRule type="expression" priority="190" aboveAverage="0" equalAverage="0" bottom="0" percent="0" rank="0" text="" dxfId="188">
      <formula>INDIRECT(ADDRESS(ROW(),COLUMN()))=TRUNC(INDIRECT(ADDRESS(ROW(),COLUMN())))</formula>
    </cfRule>
  </conditionalFormatting>
  <conditionalFormatting sqref="AU45:AV45">
    <cfRule type="expression" priority="191" aboveAverage="0" equalAverage="0" bottom="0" percent="0" rank="0" text="" dxfId="189">
      <formula>INDIRECT(ADDRESS(ROW(),COLUMN()))=TRUNC(INDIRECT(ADDRESS(ROW(),COLUMN())))</formula>
    </cfRule>
  </conditionalFormatting>
  <conditionalFormatting sqref="R49">
    <cfRule type="expression" priority="192" aboveAverage="0" equalAverage="0" bottom="0" percent="0" rank="0" text="" dxfId="190">
      <formula>INDIRECT(ADDRESS(ROW(),COLUMN()))=TRUNC(INDIRECT(ADDRESS(ROW(),COLUMN())))</formula>
    </cfRule>
  </conditionalFormatting>
  <conditionalFormatting sqref="R48">
    <cfRule type="expression" priority="193" aboveAverage="0" equalAverage="0" bottom="0" percent="0" rank="0" text="" dxfId="191">
      <formula>INDIRECT(ADDRESS(ROW(),COLUMN()))=TRUNC(INDIRECT(ADDRESS(ROW(),COLUMN())))</formula>
    </cfRule>
  </conditionalFormatting>
  <conditionalFormatting sqref="S49:X49">
    <cfRule type="expression" priority="194" aboveAverage="0" equalAverage="0" bottom="0" percent="0" rank="0" text="" dxfId="192">
      <formula>INDIRECT(ADDRESS(ROW(),COLUMN()))=TRUNC(INDIRECT(ADDRESS(ROW(),COLUMN())))</formula>
    </cfRule>
  </conditionalFormatting>
  <conditionalFormatting sqref="S48:X48">
    <cfRule type="expression" priority="195" aboveAverage="0" equalAverage="0" bottom="0" percent="0" rank="0" text="" dxfId="193">
      <formula>INDIRECT(ADDRESS(ROW(),COLUMN()))=TRUNC(INDIRECT(ADDRESS(ROW(),COLUMN())))</formula>
    </cfRule>
  </conditionalFormatting>
  <conditionalFormatting sqref="AW48:AZ49">
    <cfRule type="expression" priority="196" aboveAverage="0" equalAverage="0" bottom="0" percent="0" rank="0" text="" dxfId="194">
      <formula>INDIRECT(ADDRESS(ROW(),COLUMN()))=TRUNC(INDIRECT(ADDRESS(ROW(),COLUMN())))</formula>
    </cfRule>
  </conditionalFormatting>
  <conditionalFormatting sqref="Y49">
    <cfRule type="expression" priority="197" aboveAverage="0" equalAverage="0" bottom="0" percent="0" rank="0" text="" dxfId="195">
      <formula>INDIRECT(ADDRESS(ROW(),COLUMN()))=TRUNC(INDIRECT(ADDRESS(ROW(),COLUMN())))</formula>
    </cfRule>
  </conditionalFormatting>
  <conditionalFormatting sqref="Y48">
    <cfRule type="expression" priority="198" aboveAverage="0" equalAverage="0" bottom="0" percent="0" rank="0" text="" dxfId="196">
      <formula>INDIRECT(ADDRESS(ROW(),COLUMN()))=TRUNC(INDIRECT(ADDRESS(ROW(),COLUMN())))</formula>
    </cfRule>
  </conditionalFormatting>
  <conditionalFormatting sqref="Z49:AE49">
    <cfRule type="expression" priority="199" aboveAverage="0" equalAverage="0" bottom="0" percent="0" rank="0" text="" dxfId="197">
      <formula>INDIRECT(ADDRESS(ROW(),COLUMN()))=TRUNC(INDIRECT(ADDRESS(ROW(),COLUMN())))</formula>
    </cfRule>
  </conditionalFormatting>
  <conditionalFormatting sqref="Z48:AE48">
    <cfRule type="expression" priority="200" aboveAverage="0" equalAverage="0" bottom="0" percent="0" rank="0" text="" dxfId="198">
      <formula>INDIRECT(ADDRESS(ROW(),COLUMN()))=TRUNC(INDIRECT(ADDRESS(ROW(),COLUMN())))</formula>
    </cfRule>
  </conditionalFormatting>
  <conditionalFormatting sqref="AF49">
    <cfRule type="expression" priority="201" aboveAverage="0" equalAverage="0" bottom="0" percent="0" rank="0" text="" dxfId="199">
      <formula>INDIRECT(ADDRESS(ROW(),COLUMN()))=TRUNC(INDIRECT(ADDRESS(ROW(),COLUMN())))</formula>
    </cfRule>
  </conditionalFormatting>
  <conditionalFormatting sqref="AF48">
    <cfRule type="expression" priority="202" aboveAverage="0" equalAverage="0" bottom="0" percent="0" rank="0" text="" dxfId="200">
      <formula>INDIRECT(ADDRESS(ROW(),COLUMN()))=TRUNC(INDIRECT(ADDRESS(ROW(),COLUMN())))</formula>
    </cfRule>
  </conditionalFormatting>
  <conditionalFormatting sqref="AG49:AL49">
    <cfRule type="expression" priority="203" aboveAverage="0" equalAverage="0" bottom="0" percent="0" rank="0" text="" dxfId="201">
      <formula>INDIRECT(ADDRESS(ROW(),COLUMN()))=TRUNC(INDIRECT(ADDRESS(ROW(),COLUMN())))</formula>
    </cfRule>
  </conditionalFormatting>
  <conditionalFormatting sqref="AG48:AL48">
    <cfRule type="expression" priority="204" aboveAverage="0" equalAverage="0" bottom="0" percent="0" rank="0" text="" dxfId="202">
      <formula>INDIRECT(ADDRESS(ROW(),COLUMN()))=TRUNC(INDIRECT(ADDRESS(ROW(),COLUMN())))</formula>
    </cfRule>
  </conditionalFormatting>
  <conditionalFormatting sqref="AM49">
    <cfRule type="expression" priority="205" aboveAverage="0" equalAverage="0" bottom="0" percent="0" rank="0" text="" dxfId="203">
      <formula>INDIRECT(ADDRESS(ROW(),COLUMN()))=TRUNC(INDIRECT(ADDRESS(ROW(),COLUMN())))</formula>
    </cfRule>
  </conditionalFormatting>
  <conditionalFormatting sqref="AM48">
    <cfRule type="expression" priority="206" aboveAverage="0" equalAverage="0" bottom="0" percent="0" rank="0" text="" dxfId="204">
      <formula>INDIRECT(ADDRESS(ROW(),COLUMN()))=TRUNC(INDIRECT(ADDRESS(ROW(),COLUMN())))</formula>
    </cfRule>
  </conditionalFormatting>
  <conditionalFormatting sqref="AN49:AS49">
    <cfRule type="expression" priority="207" aboveAverage="0" equalAverage="0" bottom="0" percent="0" rank="0" text="" dxfId="205">
      <formula>INDIRECT(ADDRESS(ROW(),COLUMN()))=TRUNC(INDIRECT(ADDRESS(ROW(),COLUMN())))</formula>
    </cfRule>
  </conditionalFormatting>
  <conditionalFormatting sqref="AN48:AS48">
    <cfRule type="expression" priority="208" aboveAverage="0" equalAverage="0" bottom="0" percent="0" rank="0" text="" dxfId="206">
      <formula>INDIRECT(ADDRESS(ROW(),COLUMN()))=TRUNC(INDIRECT(ADDRESS(ROW(),COLUMN())))</formula>
    </cfRule>
  </conditionalFormatting>
  <conditionalFormatting sqref="AT49">
    <cfRule type="expression" priority="209" aboveAverage="0" equalAverage="0" bottom="0" percent="0" rank="0" text="" dxfId="207">
      <formula>INDIRECT(ADDRESS(ROW(),COLUMN()))=TRUNC(INDIRECT(ADDRESS(ROW(),COLUMN())))</formula>
    </cfRule>
  </conditionalFormatting>
  <conditionalFormatting sqref="AT48">
    <cfRule type="expression" priority="210" aboveAverage="0" equalAverage="0" bottom="0" percent="0" rank="0" text="" dxfId="208">
      <formula>INDIRECT(ADDRESS(ROW(),COLUMN()))=TRUNC(INDIRECT(ADDRESS(ROW(),COLUMN())))</formula>
    </cfRule>
  </conditionalFormatting>
  <conditionalFormatting sqref="AU49:AV49">
    <cfRule type="expression" priority="211" aboveAverage="0" equalAverage="0" bottom="0" percent="0" rank="0" text="" dxfId="209">
      <formula>INDIRECT(ADDRESS(ROW(),COLUMN()))=TRUNC(INDIRECT(ADDRESS(ROW(),COLUMN())))</formula>
    </cfRule>
  </conditionalFormatting>
  <conditionalFormatting sqref="AU48:AV48">
    <cfRule type="expression" priority="212" aboveAverage="0" equalAverage="0" bottom="0" percent="0" rank="0" text="" dxfId="210">
      <formula>INDIRECT(ADDRESS(ROW(),COLUMN()))=TRUNC(INDIRECT(ADDRESS(ROW(),COLUMN())))</formula>
    </cfRule>
  </conditionalFormatting>
  <conditionalFormatting sqref="R52">
    <cfRule type="expression" priority="213" aboveAverage="0" equalAverage="0" bottom="0" percent="0" rank="0" text="" dxfId="211">
      <formula>INDIRECT(ADDRESS(ROW(),COLUMN()))=TRUNC(INDIRECT(ADDRESS(ROW(),COLUMN())))</formula>
    </cfRule>
  </conditionalFormatting>
  <conditionalFormatting sqref="R51">
    <cfRule type="expression" priority="214" aboveAverage="0" equalAverage="0" bottom="0" percent="0" rank="0" text="" dxfId="212">
      <formula>INDIRECT(ADDRESS(ROW(),COLUMN()))=TRUNC(INDIRECT(ADDRESS(ROW(),COLUMN())))</formula>
    </cfRule>
  </conditionalFormatting>
  <conditionalFormatting sqref="S52:X52">
    <cfRule type="expression" priority="215" aboveAverage="0" equalAverage="0" bottom="0" percent="0" rank="0" text="" dxfId="213">
      <formula>INDIRECT(ADDRESS(ROW(),COLUMN()))=TRUNC(INDIRECT(ADDRESS(ROW(),COLUMN())))</formula>
    </cfRule>
  </conditionalFormatting>
  <conditionalFormatting sqref="S51:X51">
    <cfRule type="expression" priority="216" aboveAverage="0" equalAverage="0" bottom="0" percent="0" rank="0" text="" dxfId="214">
      <formula>INDIRECT(ADDRESS(ROW(),COLUMN()))=TRUNC(INDIRECT(ADDRESS(ROW(),COLUMN())))</formula>
    </cfRule>
  </conditionalFormatting>
  <conditionalFormatting sqref="AW51:AZ52">
    <cfRule type="expression" priority="217" aboveAverage="0" equalAverage="0" bottom="0" percent="0" rank="0" text="" dxfId="215">
      <formula>INDIRECT(ADDRESS(ROW(),COLUMN()))=TRUNC(INDIRECT(ADDRESS(ROW(),COLUMN())))</formula>
    </cfRule>
  </conditionalFormatting>
  <conditionalFormatting sqref="Y52">
    <cfRule type="expression" priority="218" aboveAverage="0" equalAverage="0" bottom="0" percent="0" rank="0" text="" dxfId="216">
      <formula>INDIRECT(ADDRESS(ROW(),COLUMN()))=TRUNC(INDIRECT(ADDRESS(ROW(),COLUMN())))</formula>
    </cfRule>
  </conditionalFormatting>
  <conditionalFormatting sqref="Y51">
    <cfRule type="expression" priority="219" aboveAverage="0" equalAverage="0" bottom="0" percent="0" rank="0" text="" dxfId="217">
      <formula>INDIRECT(ADDRESS(ROW(),COLUMN()))=TRUNC(INDIRECT(ADDRESS(ROW(),COLUMN())))</formula>
    </cfRule>
  </conditionalFormatting>
  <conditionalFormatting sqref="Z52:AE52">
    <cfRule type="expression" priority="220" aboveAverage="0" equalAverage="0" bottom="0" percent="0" rank="0" text="" dxfId="218">
      <formula>INDIRECT(ADDRESS(ROW(),COLUMN()))=TRUNC(INDIRECT(ADDRESS(ROW(),COLUMN())))</formula>
    </cfRule>
  </conditionalFormatting>
  <conditionalFormatting sqref="Z51:AE51">
    <cfRule type="expression" priority="221" aboveAverage="0" equalAverage="0" bottom="0" percent="0" rank="0" text="" dxfId="219">
      <formula>INDIRECT(ADDRESS(ROW(),COLUMN()))=TRUNC(INDIRECT(ADDRESS(ROW(),COLUMN())))</formula>
    </cfRule>
  </conditionalFormatting>
  <conditionalFormatting sqref="AF52">
    <cfRule type="expression" priority="222" aboveAverage="0" equalAverage="0" bottom="0" percent="0" rank="0" text="" dxfId="220">
      <formula>INDIRECT(ADDRESS(ROW(),COLUMN()))=TRUNC(INDIRECT(ADDRESS(ROW(),COLUMN())))</formula>
    </cfRule>
  </conditionalFormatting>
  <conditionalFormatting sqref="AF51">
    <cfRule type="expression" priority="223" aboveAverage="0" equalAverage="0" bottom="0" percent="0" rank="0" text="" dxfId="221">
      <formula>INDIRECT(ADDRESS(ROW(),COLUMN()))=TRUNC(INDIRECT(ADDRESS(ROW(),COLUMN())))</formula>
    </cfRule>
  </conditionalFormatting>
  <conditionalFormatting sqref="AG52:AL52">
    <cfRule type="expression" priority="224" aboveAverage="0" equalAverage="0" bottom="0" percent="0" rank="0" text="" dxfId="222">
      <formula>INDIRECT(ADDRESS(ROW(),COLUMN()))=TRUNC(INDIRECT(ADDRESS(ROW(),COLUMN())))</formula>
    </cfRule>
  </conditionalFormatting>
  <conditionalFormatting sqref="AG51:AL51">
    <cfRule type="expression" priority="225" aboveAverage="0" equalAverage="0" bottom="0" percent="0" rank="0" text="" dxfId="223">
      <formula>INDIRECT(ADDRESS(ROW(),COLUMN()))=TRUNC(INDIRECT(ADDRESS(ROW(),COLUMN())))</formula>
    </cfRule>
  </conditionalFormatting>
  <conditionalFormatting sqref="AM52">
    <cfRule type="expression" priority="226" aboveAverage="0" equalAverage="0" bottom="0" percent="0" rank="0" text="" dxfId="224">
      <formula>INDIRECT(ADDRESS(ROW(),COLUMN()))=TRUNC(INDIRECT(ADDRESS(ROW(),COLUMN())))</formula>
    </cfRule>
  </conditionalFormatting>
  <conditionalFormatting sqref="AM51">
    <cfRule type="expression" priority="227" aboveAverage="0" equalAverage="0" bottom="0" percent="0" rank="0" text="" dxfId="225">
      <formula>INDIRECT(ADDRESS(ROW(),COLUMN()))=TRUNC(INDIRECT(ADDRESS(ROW(),COLUMN())))</formula>
    </cfRule>
  </conditionalFormatting>
  <conditionalFormatting sqref="AN52:AS52">
    <cfRule type="expression" priority="228" aboveAverage="0" equalAverage="0" bottom="0" percent="0" rank="0" text="" dxfId="226">
      <formula>INDIRECT(ADDRESS(ROW(),COLUMN()))=TRUNC(INDIRECT(ADDRESS(ROW(),COLUMN())))</formula>
    </cfRule>
  </conditionalFormatting>
  <conditionalFormatting sqref="AN51:AS51">
    <cfRule type="expression" priority="229" aboveAverage="0" equalAverage="0" bottom="0" percent="0" rank="0" text="" dxfId="227">
      <formula>INDIRECT(ADDRESS(ROW(),COLUMN()))=TRUNC(INDIRECT(ADDRESS(ROW(),COLUMN())))</formula>
    </cfRule>
  </conditionalFormatting>
  <conditionalFormatting sqref="AT52">
    <cfRule type="expression" priority="230" aboveAverage="0" equalAverage="0" bottom="0" percent="0" rank="0" text="" dxfId="228">
      <formula>INDIRECT(ADDRESS(ROW(),COLUMN()))=TRUNC(INDIRECT(ADDRESS(ROW(),COLUMN())))</formula>
    </cfRule>
  </conditionalFormatting>
  <conditionalFormatting sqref="AT51">
    <cfRule type="expression" priority="231" aboveAverage="0" equalAverage="0" bottom="0" percent="0" rank="0" text="" dxfId="229">
      <formula>INDIRECT(ADDRESS(ROW(),COLUMN()))=TRUNC(INDIRECT(ADDRESS(ROW(),COLUMN())))</formula>
    </cfRule>
  </conditionalFormatting>
  <conditionalFormatting sqref="AU52:AV52">
    <cfRule type="expression" priority="232" aboveAverage="0" equalAverage="0" bottom="0" percent="0" rank="0" text="" dxfId="230">
      <formula>INDIRECT(ADDRESS(ROW(),COLUMN()))=TRUNC(INDIRECT(ADDRESS(ROW(),COLUMN())))</formula>
    </cfRule>
  </conditionalFormatting>
  <conditionalFormatting sqref="AU51:AV51">
    <cfRule type="expression" priority="233" aboveAverage="0" equalAverage="0" bottom="0" percent="0" rank="0" text="" dxfId="231">
      <formula>INDIRECT(ADDRESS(ROW(),COLUMN()))=TRUNC(INDIRECT(ADDRESS(ROW(),COLUMN())))</formula>
    </cfRule>
  </conditionalFormatting>
  <conditionalFormatting sqref="R55">
    <cfRule type="expression" priority="234" aboveAverage="0" equalAverage="0" bottom="0" percent="0" rank="0" text="" dxfId="232">
      <formula>INDIRECT(ADDRESS(ROW(),COLUMN()))=TRUNC(INDIRECT(ADDRESS(ROW(),COLUMN())))</formula>
    </cfRule>
  </conditionalFormatting>
  <conditionalFormatting sqref="R54">
    <cfRule type="expression" priority="235" aboveAverage="0" equalAverage="0" bottom="0" percent="0" rank="0" text="" dxfId="233">
      <formula>INDIRECT(ADDRESS(ROW(),COLUMN()))=TRUNC(INDIRECT(ADDRESS(ROW(),COLUMN())))</formula>
    </cfRule>
  </conditionalFormatting>
  <conditionalFormatting sqref="S55:X55">
    <cfRule type="expression" priority="236" aboveAverage="0" equalAverage="0" bottom="0" percent="0" rank="0" text="" dxfId="234">
      <formula>INDIRECT(ADDRESS(ROW(),COLUMN()))=TRUNC(INDIRECT(ADDRESS(ROW(),COLUMN())))</formula>
    </cfRule>
  </conditionalFormatting>
  <conditionalFormatting sqref="S54:X54">
    <cfRule type="expression" priority="237" aboveAverage="0" equalAverage="0" bottom="0" percent="0" rank="0" text="" dxfId="235">
      <formula>INDIRECT(ADDRESS(ROW(),COLUMN()))=TRUNC(INDIRECT(ADDRESS(ROW(),COLUMN())))</formula>
    </cfRule>
  </conditionalFormatting>
  <conditionalFormatting sqref="AW54:AZ55">
    <cfRule type="expression" priority="238" aboveAverage="0" equalAverage="0" bottom="0" percent="0" rank="0" text="" dxfId="236">
      <formula>INDIRECT(ADDRESS(ROW(),COLUMN()))=TRUNC(INDIRECT(ADDRESS(ROW(),COLUMN())))</formula>
    </cfRule>
  </conditionalFormatting>
  <conditionalFormatting sqref="Y55">
    <cfRule type="expression" priority="239" aboveAverage="0" equalAverage="0" bottom="0" percent="0" rank="0" text="" dxfId="237">
      <formula>INDIRECT(ADDRESS(ROW(),COLUMN()))=TRUNC(INDIRECT(ADDRESS(ROW(),COLUMN())))</formula>
    </cfRule>
  </conditionalFormatting>
  <conditionalFormatting sqref="Y54">
    <cfRule type="expression" priority="240" aboveAverage="0" equalAverage="0" bottom="0" percent="0" rank="0" text="" dxfId="238">
      <formula>INDIRECT(ADDRESS(ROW(),COLUMN()))=TRUNC(INDIRECT(ADDRESS(ROW(),COLUMN())))</formula>
    </cfRule>
  </conditionalFormatting>
  <conditionalFormatting sqref="Z55:AE55">
    <cfRule type="expression" priority="241" aboveAverage="0" equalAverage="0" bottom="0" percent="0" rank="0" text="" dxfId="239">
      <formula>INDIRECT(ADDRESS(ROW(),COLUMN()))=TRUNC(INDIRECT(ADDRESS(ROW(),COLUMN())))</formula>
    </cfRule>
  </conditionalFormatting>
  <conditionalFormatting sqref="Z54:AE54">
    <cfRule type="expression" priority="242" aboveAverage="0" equalAverage="0" bottom="0" percent="0" rank="0" text="" dxfId="240">
      <formula>INDIRECT(ADDRESS(ROW(),COLUMN()))=TRUNC(INDIRECT(ADDRESS(ROW(),COLUMN())))</formula>
    </cfRule>
  </conditionalFormatting>
  <conditionalFormatting sqref="AF55">
    <cfRule type="expression" priority="243" aboveAverage="0" equalAverage="0" bottom="0" percent="0" rank="0" text="" dxfId="241">
      <formula>INDIRECT(ADDRESS(ROW(),COLUMN()))=TRUNC(INDIRECT(ADDRESS(ROW(),COLUMN())))</formula>
    </cfRule>
  </conditionalFormatting>
  <conditionalFormatting sqref="AF54">
    <cfRule type="expression" priority="244" aboveAverage="0" equalAverage="0" bottom="0" percent="0" rank="0" text="" dxfId="242">
      <formula>INDIRECT(ADDRESS(ROW(),COLUMN()))=TRUNC(INDIRECT(ADDRESS(ROW(),COLUMN())))</formula>
    </cfRule>
  </conditionalFormatting>
  <conditionalFormatting sqref="AG55:AL55">
    <cfRule type="expression" priority="245" aboveAverage="0" equalAverage="0" bottom="0" percent="0" rank="0" text="" dxfId="243">
      <formula>INDIRECT(ADDRESS(ROW(),COLUMN()))=TRUNC(INDIRECT(ADDRESS(ROW(),COLUMN())))</formula>
    </cfRule>
  </conditionalFormatting>
  <conditionalFormatting sqref="AG54:AL54">
    <cfRule type="expression" priority="246" aboveAverage="0" equalAverage="0" bottom="0" percent="0" rank="0" text="" dxfId="244">
      <formula>INDIRECT(ADDRESS(ROW(),COLUMN()))=TRUNC(INDIRECT(ADDRESS(ROW(),COLUMN())))</formula>
    </cfRule>
  </conditionalFormatting>
  <conditionalFormatting sqref="AM55">
    <cfRule type="expression" priority="247" aboveAverage="0" equalAverage="0" bottom="0" percent="0" rank="0" text="" dxfId="245">
      <formula>INDIRECT(ADDRESS(ROW(),COLUMN()))=TRUNC(INDIRECT(ADDRESS(ROW(),COLUMN())))</formula>
    </cfRule>
  </conditionalFormatting>
  <conditionalFormatting sqref="AM54">
    <cfRule type="expression" priority="248" aboveAverage="0" equalAverage="0" bottom="0" percent="0" rank="0" text="" dxfId="246">
      <formula>INDIRECT(ADDRESS(ROW(),COLUMN()))=TRUNC(INDIRECT(ADDRESS(ROW(),COLUMN())))</formula>
    </cfRule>
  </conditionalFormatting>
  <conditionalFormatting sqref="AN55:AS55">
    <cfRule type="expression" priority="249" aboveAverage="0" equalAverage="0" bottom="0" percent="0" rank="0" text="" dxfId="247">
      <formula>INDIRECT(ADDRESS(ROW(),COLUMN()))=TRUNC(INDIRECT(ADDRESS(ROW(),COLUMN())))</formula>
    </cfRule>
  </conditionalFormatting>
  <conditionalFormatting sqref="AN54:AS54">
    <cfRule type="expression" priority="250" aboveAverage="0" equalAverage="0" bottom="0" percent="0" rank="0" text="" dxfId="248">
      <formula>INDIRECT(ADDRESS(ROW(),COLUMN()))=TRUNC(INDIRECT(ADDRESS(ROW(),COLUMN())))</formula>
    </cfRule>
  </conditionalFormatting>
  <conditionalFormatting sqref="AT55">
    <cfRule type="expression" priority="251" aboveAverage="0" equalAverage="0" bottom="0" percent="0" rank="0" text="" dxfId="249">
      <formula>INDIRECT(ADDRESS(ROW(),COLUMN()))=TRUNC(INDIRECT(ADDRESS(ROW(),COLUMN())))</formula>
    </cfRule>
  </conditionalFormatting>
  <conditionalFormatting sqref="AT54">
    <cfRule type="expression" priority="252" aboveAverage="0" equalAverage="0" bottom="0" percent="0" rank="0" text="" dxfId="250">
      <formula>INDIRECT(ADDRESS(ROW(),COLUMN()))=TRUNC(INDIRECT(ADDRESS(ROW(),COLUMN())))</formula>
    </cfRule>
  </conditionalFormatting>
  <conditionalFormatting sqref="AU55:AV55">
    <cfRule type="expression" priority="253" aboveAverage="0" equalAverage="0" bottom="0" percent="0" rank="0" text="" dxfId="251">
      <formula>INDIRECT(ADDRESS(ROW(),COLUMN()))=TRUNC(INDIRECT(ADDRESS(ROW(),COLUMN())))</formula>
    </cfRule>
  </conditionalFormatting>
  <conditionalFormatting sqref="AU54:AV54">
    <cfRule type="expression" priority="254" aboveAverage="0" equalAverage="0" bottom="0" percent="0" rank="0" text="" dxfId="252">
      <formula>INDIRECT(ADDRESS(ROW(),COLUMN()))=TRUNC(INDIRECT(ADDRESS(ROW(),COLUMN())))</formula>
    </cfRule>
  </conditionalFormatting>
  <conditionalFormatting sqref="R58">
    <cfRule type="expression" priority="255" aboveAverage="0" equalAverage="0" bottom="0" percent="0" rank="0" text="" dxfId="253">
      <formula>INDIRECT(ADDRESS(ROW(),COLUMN()))=TRUNC(INDIRECT(ADDRESS(ROW(),COLUMN())))</formula>
    </cfRule>
  </conditionalFormatting>
  <conditionalFormatting sqref="R57">
    <cfRule type="expression" priority="256" aboveAverage="0" equalAverage="0" bottom="0" percent="0" rank="0" text="" dxfId="254">
      <formula>INDIRECT(ADDRESS(ROW(),COLUMN()))=TRUNC(INDIRECT(ADDRESS(ROW(),COLUMN())))</formula>
    </cfRule>
  </conditionalFormatting>
  <conditionalFormatting sqref="S58:X58">
    <cfRule type="expression" priority="257" aboveAverage="0" equalAverage="0" bottom="0" percent="0" rank="0" text="" dxfId="255">
      <formula>INDIRECT(ADDRESS(ROW(),COLUMN()))=TRUNC(INDIRECT(ADDRESS(ROW(),COLUMN())))</formula>
    </cfRule>
  </conditionalFormatting>
  <conditionalFormatting sqref="S57:X57">
    <cfRule type="expression" priority="258" aboveAverage="0" equalAverage="0" bottom="0" percent="0" rank="0" text="" dxfId="256">
      <formula>INDIRECT(ADDRESS(ROW(),COLUMN()))=TRUNC(INDIRECT(ADDRESS(ROW(),COLUMN())))</formula>
    </cfRule>
  </conditionalFormatting>
  <conditionalFormatting sqref="AW57:AZ58">
    <cfRule type="expression" priority="259" aboveAverage="0" equalAverage="0" bottom="0" percent="0" rank="0" text="" dxfId="257">
      <formula>INDIRECT(ADDRESS(ROW(),COLUMN()))=TRUNC(INDIRECT(ADDRESS(ROW(),COLUMN())))</formula>
    </cfRule>
  </conditionalFormatting>
  <conditionalFormatting sqref="Y58">
    <cfRule type="expression" priority="260" aboveAverage="0" equalAverage="0" bottom="0" percent="0" rank="0" text="" dxfId="258">
      <formula>INDIRECT(ADDRESS(ROW(),COLUMN()))=TRUNC(INDIRECT(ADDRESS(ROW(),COLUMN())))</formula>
    </cfRule>
  </conditionalFormatting>
  <conditionalFormatting sqref="Y57">
    <cfRule type="expression" priority="261" aboveAverage="0" equalAverage="0" bottom="0" percent="0" rank="0" text="" dxfId="259">
      <formula>INDIRECT(ADDRESS(ROW(),COLUMN()))=TRUNC(INDIRECT(ADDRESS(ROW(),COLUMN())))</formula>
    </cfRule>
  </conditionalFormatting>
  <conditionalFormatting sqref="Z58:AE58">
    <cfRule type="expression" priority="262" aboveAverage="0" equalAverage="0" bottom="0" percent="0" rank="0" text="" dxfId="260">
      <formula>INDIRECT(ADDRESS(ROW(),COLUMN()))=TRUNC(INDIRECT(ADDRESS(ROW(),COLUMN())))</formula>
    </cfRule>
  </conditionalFormatting>
  <conditionalFormatting sqref="Z57:AE57">
    <cfRule type="expression" priority="263" aboveAverage="0" equalAverage="0" bottom="0" percent="0" rank="0" text="" dxfId="261">
      <formula>INDIRECT(ADDRESS(ROW(),COLUMN()))=TRUNC(INDIRECT(ADDRESS(ROW(),COLUMN())))</formula>
    </cfRule>
  </conditionalFormatting>
  <conditionalFormatting sqref="AF58">
    <cfRule type="expression" priority="264" aboveAverage="0" equalAverage="0" bottom="0" percent="0" rank="0" text="" dxfId="262">
      <formula>INDIRECT(ADDRESS(ROW(),COLUMN()))=TRUNC(INDIRECT(ADDRESS(ROW(),COLUMN())))</formula>
    </cfRule>
  </conditionalFormatting>
  <conditionalFormatting sqref="AF57">
    <cfRule type="expression" priority="265" aboveAverage="0" equalAverage="0" bottom="0" percent="0" rank="0" text="" dxfId="263">
      <formula>INDIRECT(ADDRESS(ROW(),COLUMN()))=TRUNC(INDIRECT(ADDRESS(ROW(),COLUMN())))</formula>
    </cfRule>
  </conditionalFormatting>
  <conditionalFormatting sqref="AG58:AL58">
    <cfRule type="expression" priority="266" aboveAverage="0" equalAverage="0" bottom="0" percent="0" rank="0" text="" dxfId="264">
      <formula>INDIRECT(ADDRESS(ROW(),COLUMN()))=TRUNC(INDIRECT(ADDRESS(ROW(),COLUMN())))</formula>
    </cfRule>
  </conditionalFormatting>
  <conditionalFormatting sqref="AG57:AL57">
    <cfRule type="expression" priority="267" aboveAverage="0" equalAverage="0" bottom="0" percent="0" rank="0" text="" dxfId="265">
      <formula>INDIRECT(ADDRESS(ROW(),COLUMN()))=TRUNC(INDIRECT(ADDRESS(ROW(),COLUMN())))</formula>
    </cfRule>
  </conditionalFormatting>
  <conditionalFormatting sqref="AM58">
    <cfRule type="expression" priority="268" aboveAverage="0" equalAverage="0" bottom="0" percent="0" rank="0" text="" dxfId="266">
      <formula>INDIRECT(ADDRESS(ROW(),COLUMN()))=TRUNC(INDIRECT(ADDRESS(ROW(),COLUMN())))</formula>
    </cfRule>
  </conditionalFormatting>
  <conditionalFormatting sqref="AM57">
    <cfRule type="expression" priority="269" aboveAverage="0" equalAverage="0" bottom="0" percent="0" rank="0" text="" dxfId="267">
      <formula>INDIRECT(ADDRESS(ROW(),COLUMN()))=TRUNC(INDIRECT(ADDRESS(ROW(),COLUMN())))</formula>
    </cfRule>
  </conditionalFormatting>
  <conditionalFormatting sqref="AN58:AS58">
    <cfRule type="expression" priority="270" aboveAverage="0" equalAverage="0" bottom="0" percent="0" rank="0" text="" dxfId="268">
      <formula>INDIRECT(ADDRESS(ROW(),COLUMN()))=TRUNC(INDIRECT(ADDRESS(ROW(),COLUMN())))</formula>
    </cfRule>
  </conditionalFormatting>
  <conditionalFormatting sqref="AN57:AS57">
    <cfRule type="expression" priority="271" aboveAverage="0" equalAverage="0" bottom="0" percent="0" rank="0" text="" dxfId="269">
      <formula>INDIRECT(ADDRESS(ROW(),COLUMN()))=TRUNC(INDIRECT(ADDRESS(ROW(),COLUMN())))</formula>
    </cfRule>
  </conditionalFormatting>
  <conditionalFormatting sqref="AT58">
    <cfRule type="expression" priority="272" aboveAverage="0" equalAverage="0" bottom="0" percent="0" rank="0" text="" dxfId="270">
      <formula>INDIRECT(ADDRESS(ROW(),COLUMN()))=TRUNC(INDIRECT(ADDRESS(ROW(),COLUMN())))</formula>
    </cfRule>
  </conditionalFormatting>
  <conditionalFormatting sqref="AT57">
    <cfRule type="expression" priority="273" aboveAverage="0" equalAverage="0" bottom="0" percent="0" rank="0" text="" dxfId="271">
      <formula>INDIRECT(ADDRESS(ROW(),COLUMN()))=TRUNC(INDIRECT(ADDRESS(ROW(),COLUMN())))</formula>
    </cfRule>
  </conditionalFormatting>
  <conditionalFormatting sqref="AU58:AV58">
    <cfRule type="expression" priority="274" aboveAverage="0" equalAverage="0" bottom="0" percent="0" rank="0" text="" dxfId="272">
      <formula>INDIRECT(ADDRESS(ROW(),COLUMN()))=TRUNC(INDIRECT(ADDRESS(ROW(),COLUMN())))</formula>
    </cfRule>
  </conditionalFormatting>
  <conditionalFormatting sqref="AU57:AV57">
    <cfRule type="expression" priority="275" aboveAverage="0" equalAverage="0" bottom="0" percent="0" rank="0" text="" dxfId="273">
      <formula>INDIRECT(ADDRESS(ROW(),COLUMN()))=TRUNC(INDIRECT(ADDRESS(ROW(),COLUMN())))</formula>
    </cfRule>
  </conditionalFormatting>
  <conditionalFormatting sqref="R61">
    <cfRule type="expression" priority="276" aboveAverage="0" equalAverage="0" bottom="0" percent="0" rank="0" text="" dxfId="274">
      <formula>INDIRECT(ADDRESS(ROW(),COLUMN()))=TRUNC(INDIRECT(ADDRESS(ROW(),COLUMN())))</formula>
    </cfRule>
  </conditionalFormatting>
  <conditionalFormatting sqref="R60">
    <cfRule type="expression" priority="277" aboveAverage="0" equalAverage="0" bottom="0" percent="0" rank="0" text="" dxfId="275">
      <formula>INDIRECT(ADDRESS(ROW(),COLUMN()))=TRUNC(INDIRECT(ADDRESS(ROW(),COLUMN())))</formula>
    </cfRule>
  </conditionalFormatting>
  <conditionalFormatting sqref="S61:X61">
    <cfRule type="expression" priority="278" aboveAverage="0" equalAverage="0" bottom="0" percent="0" rank="0" text="" dxfId="276">
      <formula>INDIRECT(ADDRESS(ROW(),COLUMN()))=TRUNC(INDIRECT(ADDRESS(ROW(),COLUMN())))</formula>
    </cfRule>
  </conditionalFormatting>
  <conditionalFormatting sqref="S60:X60">
    <cfRule type="expression" priority="279" aboveAverage="0" equalAverage="0" bottom="0" percent="0" rank="0" text="" dxfId="277">
      <formula>INDIRECT(ADDRESS(ROW(),COLUMN()))=TRUNC(INDIRECT(ADDRESS(ROW(),COLUMN())))</formula>
    </cfRule>
  </conditionalFormatting>
  <conditionalFormatting sqref="AW60:AZ61">
    <cfRule type="expression" priority="280" aboveAverage="0" equalAverage="0" bottom="0" percent="0" rank="0" text="" dxfId="278">
      <formula>INDIRECT(ADDRESS(ROW(),COLUMN()))=TRUNC(INDIRECT(ADDRESS(ROW(),COLUMN())))</formula>
    </cfRule>
  </conditionalFormatting>
  <conditionalFormatting sqref="Y61">
    <cfRule type="expression" priority="281" aboveAverage="0" equalAverage="0" bottom="0" percent="0" rank="0" text="" dxfId="279">
      <formula>INDIRECT(ADDRESS(ROW(),COLUMN()))=TRUNC(INDIRECT(ADDRESS(ROW(),COLUMN())))</formula>
    </cfRule>
  </conditionalFormatting>
  <conditionalFormatting sqref="Y60">
    <cfRule type="expression" priority="282" aboveAverage="0" equalAverage="0" bottom="0" percent="0" rank="0" text="" dxfId="280">
      <formula>INDIRECT(ADDRESS(ROW(),COLUMN()))=TRUNC(INDIRECT(ADDRESS(ROW(),COLUMN())))</formula>
    </cfRule>
  </conditionalFormatting>
  <conditionalFormatting sqref="Z61:AE61">
    <cfRule type="expression" priority="283" aboveAverage="0" equalAverage="0" bottom="0" percent="0" rank="0" text="" dxfId="281">
      <formula>INDIRECT(ADDRESS(ROW(),COLUMN()))=TRUNC(INDIRECT(ADDRESS(ROW(),COLUMN())))</formula>
    </cfRule>
  </conditionalFormatting>
  <conditionalFormatting sqref="Z60:AE60">
    <cfRule type="expression" priority="284" aboveAverage="0" equalAverage="0" bottom="0" percent="0" rank="0" text="" dxfId="282">
      <formula>INDIRECT(ADDRESS(ROW(),COLUMN()))=TRUNC(INDIRECT(ADDRESS(ROW(),COLUMN())))</formula>
    </cfRule>
  </conditionalFormatting>
  <conditionalFormatting sqref="AF61">
    <cfRule type="expression" priority="285" aboveAverage="0" equalAverage="0" bottom="0" percent="0" rank="0" text="" dxfId="283">
      <formula>INDIRECT(ADDRESS(ROW(),COLUMN()))=TRUNC(INDIRECT(ADDRESS(ROW(),COLUMN())))</formula>
    </cfRule>
  </conditionalFormatting>
  <conditionalFormatting sqref="AF60">
    <cfRule type="expression" priority="286" aboveAverage="0" equalAverage="0" bottom="0" percent="0" rank="0" text="" dxfId="284">
      <formula>INDIRECT(ADDRESS(ROW(),COLUMN()))=TRUNC(INDIRECT(ADDRESS(ROW(),COLUMN())))</formula>
    </cfRule>
  </conditionalFormatting>
  <conditionalFormatting sqref="AG61:AL61">
    <cfRule type="expression" priority="287" aboveAverage="0" equalAverage="0" bottom="0" percent="0" rank="0" text="" dxfId="285">
      <formula>INDIRECT(ADDRESS(ROW(),COLUMN()))=TRUNC(INDIRECT(ADDRESS(ROW(),COLUMN())))</formula>
    </cfRule>
  </conditionalFormatting>
  <conditionalFormatting sqref="AG60:AL60">
    <cfRule type="expression" priority="288" aboveAverage="0" equalAverage="0" bottom="0" percent="0" rank="0" text="" dxfId="286">
      <formula>INDIRECT(ADDRESS(ROW(),COLUMN()))=TRUNC(INDIRECT(ADDRESS(ROW(),COLUMN())))</formula>
    </cfRule>
  </conditionalFormatting>
  <conditionalFormatting sqref="AM61">
    <cfRule type="expression" priority="289" aboveAverage="0" equalAverage="0" bottom="0" percent="0" rank="0" text="" dxfId="287">
      <formula>INDIRECT(ADDRESS(ROW(),COLUMN()))=TRUNC(INDIRECT(ADDRESS(ROW(),COLUMN())))</formula>
    </cfRule>
  </conditionalFormatting>
  <conditionalFormatting sqref="AM60">
    <cfRule type="expression" priority="290" aboveAverage="0" equalAverage="0" bottom="0" percent="0" rank="0" text="" dxfId="288">
      <formula>INDIRECT(ADDRESS(ROW(),COLUMN()))=TRUNC(INDIRECT(ADDRESS(ROW(),COLUMN())))</formula>
    </cfRule>
  </conditionalFormatting>
  <conditionalFormatting sqref="AN61:AS61">
    <cfRule type="expression" priority="291" aboveAverage="0" equalAverage="0" bottom="0" percent="0" rank="0" text="" dxfId="289">
      <formula>INDIRECT(ADDRESS(ROW(),COLUMN()))=TRUNC(INDIRECT(ADDRESS(ROW(),COLUMN())))</formula>
    </cfRule>
  </conditionalFormatting>
  <conditionalFormatting sqref="AN60:AS60">
    <cfRule type="expression" priority="292" aboveAverage="0" equalAverage="0" bottom="0" percent="0" rank="0" text="" dxfId="290">
      <formula>INDIRECT(ADDRESS(ROW(),COLUMN()))=TRUNC(INDIRECT(ADDRESS(ROW(),COLUMN())))</formula>
    </cfRule>
  </conditionalFormatting>
  <conditionalFormatting sqref="AT61">
    <cfRule type="expression" priority="293" aboveAverage="0" equalAverage="0" bottom="0" percent="0" rank="0" text="" dxfId="291">
      <formula>INDIRECT(ADDRESS(ROW(),COLUMN()))=TRUNC(INDIRECT(ADDRESS(ROW(),COLUMN())))</formula>
    </cfRule>
  </conditionalFormatting>
  <conditionalFormatting sqref="AT60">
    <cfRule type="expression" priority="294" aboveAverage="0" equalAverage="0" bottom="0" percent="0" rank="0" text="" dxfId="292">
      <formula>INDIRECT(ADDRESS(ROW(),COLUMN()))=TRUNC(INDIRECT(ADDRESS(ROW(),COLUMN())))</formula>
    </cfRule>
  </conditionalFormatting>
  <conditionalFormatting sqref="AU61:AV61">
    <cfRule type="expression" priority="295" aboveAverage="0" equalAverage="0" bottom="0" percent="0" rank="0" text="" dxfId="293">
      <formula>INDIRECT(ADDRESS(ROW(),COLUMN()))=TRUNC(INDIRECT(ADDRESS(ROW(),COLUMN())))</formula>
    </cfRule>
  </conditionalFormatting>
  <conditionalFormatting sqref="AU60:AV60">
    <cfRule type="expression" priority="296" aboveAverage="0" equalAverage="0" bottom="0" percent="0" rank="0" text="" dxfId="294">
      <formula>INDIRECT(ADDRESS(ROW(),COLUMN()))=TRUNC(INDIRECT(ADDRESS(ROW(),COLUMN())))</formula>
    </cfRule>
  </conditionalFormatting>
  <conditionalFormatting sqref="R64">
    <cfRule type="expression" priority="297" aboveAverage="0" equalAverage="0" bottom="0" percent="0" rank="0" text="" dxfId="295">
      <formula>INDIRECT(ADDRESS(ROW(),COLUMN()))=TRUNC(INDIRECT(ADDRESS(ROW(),COLUMN())))</formula>
    </cfRule>
  </conditionalFormatting>
  <conditionalFormatting sqref="R63">
    <cfRule type="expression" priority="298" aboveAverage="0" equalAverage="0" bottom="0" percent="0" rank="0" text="" dxfId="296">
      <formula>INDIRECT(ADDRESS(ROW(),COLUMN()))=TRUNC(INDIRECT(ADDRESS(ROW(),COLUMN())))</formula>
    </cfRule>
  </conditionalFormatting>
  <conditionalFormatting sqref="S64:X64">
    <cfRule type="expression" priority="299" aboveAverage="0" equalAverage="0" bottom="0" percent="0" rank="0" text="" dxfId="297">
      <formula>INDIRECT(ADDRESS(ROW(),COLUMN()))=TRUNC(INDIRECT(ADDRESS(ROW(),COLUMN())))</formula>
    </cfRule>
  </conditionalFormatting>
  <conditionalFormatting sqref="S63:X63">
    <cfRule type="expression" priority="300" aboveAverage="0" equalAverage="0" bottom="0" percent="0" rank="0" text="" dxfId="298">
      <formula>INDIRECT(ADDRESS(ROW(),COLUMN()))=TRUNC(INDIRECT(ADDRESS(ROW(),COLUMN())))</formula>
    </cfRule>
  </conditionalFormatting>
  <conditionalFormatting sqref="AW63:AZ64">
    <cfRule type="expression" priority="301" aboveAverage="0" equalAverage="0" bottom="0" percent="0" rank="0" text="" dxfId="299">
      <formula>INDIRECT(ADDRESS(ROW(),COLUMN()))=TRUNC(INDIRECT(ADDRESS(ROW(),COLUMN())))</formula>
    </cfRule>
  </conditionalFormatting>
  <conditionalFormatting sqref="Y64">
    <cfRule type="expression" priority="302" aboveAverage="0" equalAverage="0" bottom="0" percent="0" rank="0" text="" dxfId="300">
      <formula>INDIRECT(ADDRESS(ROW(),COLUMN()))=TRUNC(INDIRECT(ADDRESS(ROW(),COLUMN())))</formula>
    </cfRule>
  </conditionalFormatting>
  <conditionalFormatting sqref="Y63">
    <cfRule type="expression" priority="303" aboveAverage="0" equalAverage="0" bottom="0" percent="0" rank="0" text="" dxfId="301">
      <formula>INDIRECT(ADDRESS(ROW(),COLUMN()))=TRUNC(INDIRECT(ADDRESS(ROW(),COLUMN())))</formula>
    </cfRule>
  </conditionalFormatting>
  <conditionalFormatting sqref="Z64:AE64">
    <cfRule type="expression" priority="304" aboveAverage="0" equalAverage="0" bottom="0" percent="0" rank="0" text="" dxfId="302">
      <formula>INDIRECT(ADDRESS(ROW(),COLUMN()))=TRUNC(INDIRECT(ADDRESS(ROW(),COLUMN())))</formula>
    </cfRule>
  </conditionalFormatting>
  <conditionalFormatting sqref="Z63:AE63">
    <cfRule type="expression" priority="305" aboveAverage="0" equalAverage="0" bottom="0" percent="0" rank="0" text="" dxfId="303">
      <formula>INDIRECT(ADDRESS(ROW(),COLUMN()))=TRUNC(INDIRECT(ADDRESS(ROW(),COLUMN())))</formula>
    </cfRule>
  </conditionalFormatting>
  <conditionalFormatting sqref="AF64">
    <cfRule type="expression" priority="306" aboveAverage="0" equalAverage="0" bottom="0" percent="0" rank="0" text="" dxfId="304">
      <formula>INDIRECT(ADDRESS(ROW(),COLUMN()))=TRUNC(INDIRECT(ADDRESS(ROW(),COLUMN())))</formula>
    </cfRule>
  </conditionalFormatting>
  <conditionalFormatting sqref="AF63">
    <cfRule type="expression" priority="307" aboveAverage="0" equalAverage="0" bottom="0" percent="0" rank="0" text="" dxfId="305">
      <formula>INDIRECT(ADDRESS(ROW(),COLUMN()))=TRUNC(INDIRECT(ADDRESS(ROW(),COLUMN())))</formula>
    </cfRule>
  </conditionalFormatting>
  <conditionalFormatting sqref="AG64:AL64">
    <cfRule type="expression" priority="308" aboveAverage="0" equalAverage="0" bottom="0" percent="0" rank="0" text="" dxfId="306">
      <formula>INDIRECT(ADDRESS(ROW(),COLUMN()))=TRUNC(INDIRECT(ADDRESS(ROW(),COLUMN())))</formula>
    </cfRule>
  </conditionalFormatting>
  <conditionalFormatting sqref="AG63:AL63">
    <cfRule type="expression" priority="309" aboveAverage="0" equalAverage="0" bottom="0" percent="0" rank="0" text="" dxfId="307">
      <formula>INDIRECT(ADDRESS(ROW(),COLUMN()))=TRUNC(INDIRECT(ADDRESS(ROW(),COLUMN())))</formula>
    </cfRule>
  </conditionalFormatting>
  <conditionalFormatting sqref="AM64">
    <cfRule type="expression" priority="310" aboveAverage="0" equalAverage="0" bottom="0" percent="0" rank="0" text="" dxfId="308">
      <formula>INDIRECT(ADDRESS(ROW(),COLUMN()))=TRUNC(INDIRECT(ADDRESS(ROW(),COLUMN())))</formula>
    </cfRule>
  </conditionalFormatting>
  <conditionalFormatting sqref="AM63">
    <cfRule type="expression" priority="311" aboveAverage="0" equalAverage="0" bottom="0" percent="0" rank="0" text="" dxfId="309">
      <formula>INDIRECT(ADDRESS(ROW(),COLUMN()))=TRUNC(INDIRECT(ADDRESS(ROW(),COLUMN())))</formula>
    </cfRule>
  </conditionalFormatting>
  <conditionalFormatting sqref="AN64:AS64">
    <cfRule type="expression" priority="312" aboveAverage="0" equalAverage="0" bottom="0" percent="0" rank="0" text="" dxfId="310">
      <formula>INDIRECT(ADDRESS(ROW(),COLUMN()))=TRUNC(INDIRECT(ADDRESS(ROW(),COLUMN())))</formula>
    </cfRule>
  </conditionalFormatting>
  <conditionalFormatting sqref="AN63:AS63">
    <cfRule type="expression" priority="313" aboveAverage="0" equalAverage="0" bottom="0" percent="0" rank="0" text="" dxfId="311">
      <formula>INDIRECT(ADDRESS(ROW(),COLUMN()))=TRUNC(INDIRECT(ADDRESS(ROW(),COLUMN())))</formula>
    </cfRule>
  </conditionalFormatting>
  <conditionalFormatting sqref="AT64">
    <cfRule type="expression" priority="314" aboveAverage="0" equalAverage="0" bottom="0" percent="0" rank="0" text="" dxfId="312">
      <formula>INDIRECT(ADDRESS(ROW(),COLUMN()))=TRUNC(INDIRECT(ADDRESS(ROW(),COLUMN())))</formula>
    </cfRule>
  </conditionalFormatting>
  <conditionalFormatting sqref="AT63">
    <cfRule type="expression" priority="315" aboveAverage="0" equalAverage="0" bottom="0" percent="0" rank="0" text="" dxfId="313">
      <formula>INDIRECT(ADDRESS(ROW(),COLUMN()))=TRUNC(INDIRECT(ADDRESS(ROW(),COLUMN())))</formula>
    </cfRule>
  </conditionalFormatting>
  <conditionalFormatting sqref="AU64:AV64">
    <cfRule type="expression" priority="316" aboveAverage="0" equalAverage="0" bottom="0" percent="0" rank="0" text="" dxfId="314">
      <formula>INDIRECT(ADDRESS(ROW(),COLUMN()))=TRUNC(INDIRECT(ADDRESS(ROW(),COLUMN())))</formula>
    </cfRule>
  </conditionalFormatting>
  <conditionalFormatting sqref="AU63:AV63">
    <cfRule type="expression" priority="317" aboveAverage="0" equalAverage="0" bottom="0" percent="0" rank="0" text="" dxfId="315">
      <formula>INDIRECT(ADDRESS(ROW(),COLUMN()))=TRUNC(INDIRECT(ADDRESS(ROW(),COLUMN())))</formula>
    </cfRule>
  </conditionalFormatting>
  <conditionalFormatting sqref="R67">
    <cfRule type="expression" priority="318" aboveAverage="0" equalAverage="0" bottom="0" percent="0" rank="0" text="" dxfId="316">
      <formula>INDIRECT(ADDRESS(ROW(),COLUMN()))=TRUNC(INDIRECT(ADDRESS(ROW(),COLUMN())))</formula>
    </cfRule>
  </conditionalFormatting>
  <conditionalFormatting sqref="R66">
    <cfRule type="expression" priority="319" aboveAverage="0" equalAverage="0" bottom="0" percent="0" rank="0" text="" dxfId="317">
      <formula>INDIRECT(ADDRESS(ROW(),COLUMN()))=TRUNC(INDIRECT(ADDRESS(ROW(),COLUMN())))</formula>
    </cfRule>
  </conditionalFormatting>
  <conditionalFormatting sqref="S67:X67">
    <cfRule type="expression" priority="320" aboveAverage="0" equalAverage="0" bottom="0" percent="0" rank="0" text="" dxfId="318">
      <formula>INDIRECT(ADDRESS(ROW(),COLUMN()))=TRUNC(INDIRECT(ADDRESS(ROW(),COLUMN())))</formula>
    </cfRule>
  </conditionalFormatting>
  <conditionalFormatting sqref="S66:X66">
    <cfRule type="expression" priority="321" aboveAverage="0" equalAverage="0" bottom="0" percent="0" rank="0" text="" dxfId="319">
      <formula>INDIRECT(ADDRESS(ROW(),COLUMN()))=TRUNC(INDIRECT(ADDRESS(ROW(),COLUMN())))</formula>
    </cfRule>
  </conditionalFormatting>
  <conditionalFormatting sqref="AW66:AZ67">
    <cfRule type="expression" priority="322" aboveAverage="0" equalAverage="0" bottom="0" percent="0" rank="0" text="" dxfId="320">
      <formula>INDIRECT(ADDRESS(ROW(),COLUMN()))=TRUNC(INDIRECT(ADDRESS(ROW(),COLUMN())))</formula>
    </cfRule>
  </conditionalFormatting>
  <conditionalFormatting sqref="Y67">
    <cfRule type="expression" priority="323" aboveAverage="0" equalAverage="0" bottom="0" percent="0" rank="0" text="" dxfId="321">
      <formula>INDIRECT(ADDRESS(ROW(),COLUMN()))=TRUNC(INDIRECT(ADDRESS(ROW(),COLUMN())))</formula>
    </cfRule>
  </conditionalFormatting>
  <conditionalFormatting sqref="Y66">
    <cfRule type="expression" priority="324" aboveAverage="0" equalAverage="0" bottom="0" percent="0" rank="0" text="" dxfId="322">
      <formula>INDIRECT(ADDRESS(ROW(),COLUMN()))=TRUNC(INDIRECT(ADDRESS(ROW(),COLUMN())))</formula>
    </cfRule>
  </conditionalFormatting>
  <conditionalFormatting sqref="Z67:AE67">
    <cfRule type="expression" priority="325" aboveAverage="0" equalAverage="0" bottom="0" percent="0" rank="0" text="" dxfId="323">
      <formula>INDIRECT(ADDRESS(ROW(),COLUMN()))=TRUNC(INDIRECT(ADDRESS(ROW(),COLUMN())))</formula>
    </cfRule>
  </conditionalFormatting>
  <conditionalFormatting sqref="Z66:AE66">
    <cfRule type="expression" priority="326" aboveAverage="0" equalAverage="0" bottom="0" percent="0" rank="0" text="" dxfId="324">
      <formula>INDIRECT(ADDRESS(ROW(),COLUMN()))=TRUNC(INDIRECT(ADDRESS(ROW(),COLUMN())))</formula>
    </cfRule>
  </conditionalFormatting>
  <conditionalFormatting sqref="AF67">
    <cfRule type="expression" priority="327" aboveAverage="0" equalAverage="0" bottom="0" percent="0" rank="0" text="" dxfId="325">
      <formula>INDIRECT(ADDRESS(ROW(),COLUMN()))=TRUNC(INDIRECT(ADDRESS(ROW(),COLUMN())))</formula>
    </cfRule>
  </conditionalFormatting>
  <conditionalFormatting sqref="AF66">
    <cfRule type="expression" priority="328" aboveAverage="0" equalAverage="0" bottom="0" percent="0" rank="0" text="" dxfId="326">
      <formula>INDIRECT(ADDRESS(ROW(),COLUMN()))=TRUNC(INDIRECT(ADDRESS(ROW(),COLUMN())))</formula>
    </cfRule>
  </conditionalFormatting>
  <conditionalFormatting sqref="AG67:AL67">
    <cfRule type="expression" priority="329" aboveAverage="0" equalAverage="0" bottom="0" percent="0" rank="0" text="" dxfId="327">
      <formula>INDIRECT(ADDRESS(ROW(),COLUMN()))=TRUNC(INDIRECT(ADDRESS(ROW(),COLUMN())))</formula>
    </cfRule>
  </conditionalFormatting>
  <conditionalFormatting sqref="AG66:AL66">
    <cfRule type="expression" priority="330" aboveAverage="0" equalAverage="0" bottom="0" percent="0" rank="0" text="" dxfId="328">
      <formula>INDIRECT(ADDRESS(ROW(),COLUMN()))=TRUNC(INDIRECT(ADDRESS(ROW(),COLUMN())))</formula>
    </cfRule>
  </conditionalFormatting>
  <conditionalFormatting sqref="AM67">
    <cfRule type="expression" priority="331" aboveAverage="0" equalAverage="0" bottom="0" percent="0" rank="0" text="" dxfId="329">
      <formula>INDIRECT(ADDRESS(ROW(),COLUMN()))=TRUNC(INDIRECT(ADDRESS(ROW(),COLUMN())))</formula>
    </cfRule>
  </conditionalFormatting>
  <conditionalFormatting sqref="AM66">
    <cfRule type="expression" priority="332" aboveAverage="0" equalAverage="0" bottom="0" percent="0" rank="0" text="" dxfId="330">
      <formula>INDIRECT(ADDRESS(ROW(),COLUMN()))=TRUNC(INDIRECT(ADDRESS(ROW(),COLUMN())))</formula>
    </cfRule>
  </conditionalFormatting>
  <conditionalFormatting sqref="AN67:AS67">
    <cfRule type="expression" priority="333" aboveAverage="0" equalAverage="0" bottom="0" percent="0" rank="0" text="" dxfId="331">
      <formula>INDIRECT(ADDRESS(ROW(),COLUMN()))=TRUNC(INDIRECT(ADDRESS(ROW(),COLUMN())))</formula>
    </cfRule>
  </conditionalFormatting>
  <conditionalFormatting sqref="AN66:AS66">
    <cfRule type="expression" priority="334" aboveAverage="0" equalAverage="0" bottom="0" percent="0" rank="0" text="" dxfId="332">
      <formula>INDIRECT(ADDRESS(ROW(),COLUMN()))=TRUNC(INDIRECT(ADDRESS(ROW(),COLUMN())))</formula>
    </cfRule>
  </conditionalFormatting>
  <conditionalFormatting sqref="AT67">
    <cfRule type="expression" priority="335" aboveAverage="0" equalAverage="0" bottom="0" percent="0" rank="0" text="" dxfId="333">
      <formula>INDIRECT(ADDRESS(ROW(),COLUMN()))=TRUNC(INDIRECT(ADDRESS(ROW(),COLUMN())))</formula>
    </cfRule>
  </conditionalFormatting>
  <conditionalFormatting sqref="AT66">
    <cfRule type="expression" priority="336" aboveAverage="0" equalAverage="0" bottom="0" percent="0" rank="0" text="" dxfId="334">
      <formula>INDIRECT(ADDRESS(ROW(),COLUMN()))=TRUNC(INDIRECT(ADDRESS(ROW(),COLUMN())))</formula>
    </cfRule>
  </conditionalFormatting>
  <conditionalFormatting sqref="AU67:AV67">
    <cfRule type="expression" priority="337" aboveAverage="0" equalAverage="0" bottom="0" percent="0" rank="0" text="" dxfId="335">
      <formula>INDIRECT(ADDRESS(ROW(),COLUMN()))=TRUNC(INDIRECT(ADDRESS(ROW(),COLUMN())))</formula>
    </cfRule>
  </conditionalFormatting>
  <conditionalFormatting sqref="AU66:AV66">
    <cfRule type="expression" priority="338" aboveAverage="0" equalAverage="0" bottom="0" percent="0" rank="0" text="" dxfId="336">
      <formula>INDIRECT(ADDRESS(ROW(),COLUMN()))=TRUNC(INDIRECT(ADDRESS(ROW(),COLUMN())))</formula>
    </cfRule>
  </conditionalFormatting>
  <conditionalFormatting sqref="R70">
    <cfRule type="expression" priority="339" aboveAverage="0" equalAverage="0" bottom="0" percent="0" rank="0" text="" dxfId="337">
      <formula>INDIRECT(ADDRESS(ROW(),COLUMN()))=TRUNC(INDIRECT(ADDRESS(ROW(),COLUMN())))</formula>
    </cfRule>
  </conditionalFormatting>
  <conditionalFormatting sqref="R69">
    <cfRule type="expression" priority="340" aboveAverage="0" equalAverage="0" bottom="0" percent="0" rank="0" text="" dxfId="338">
      <formula>INDIRECT(ADDRESS(ROW(),COLUMN()))=TRUNC(INDIRECT(ADDRESS(ROW(),COLUMN())))</formula>
    </cfRule>
  </conditionalFormatting>
  <conditionalFormatting sqref="S70:X70">
    <cfRule type="expression" priority="341" aboveAverage="0" equalAverage="0" bottom="0" percent="0" rank="0" text="" dxfId="339">
      <formula>INDIRECT(ADDRESS(ROW(),COLUMN()))=TRUNC(INDIRECT(ADDRESS(ROW(),COLUMN())))</formula>
    </cfRule>
  </conditionalFormatting>
  <conditionalFormatting sqref="S69:X69">
    <cfRule type="expression" priority="342" aboveAverage="0" equalAverage="0" bottom="0" percent="0" rank="0" text="" dxfId="340">
      <formula>INDIRECT(ADDRESS(ROW(),COLUMN()))=TRUNC(INDIRECT(ADDRESS(ROW(),COLUMN())))</formula>
    </cfRule>
  </conditionalFormatting>
  <conditionalFormatting sqref="AW69:AZ70">
    <cfRule type="expression" priority="343" aboveAverage="0" equalAverage="0" bottom="0" percent="0" rank="0" text="" dxfId="341">
      <formula>INDIRECT(ADDRESS(ROW(),COLUMN()))=TRUNC(INDIRECT(ADDRESS(ROW(),COLUMN())))</formula>
    </cfRule>
  </conditionalFormatting>
  <conditionalFormatting sqref="Y70">
    <cfRule type="expression" priority="344" aboveAverage="0" equalAverage="0" bottom="0" percent="0" rank="0" text="" dxfId="342">
      <formula>INDIRECT(ADDRESS(ROW(),COLUMN()))=TRUNC(INDIRECT(ADDRESS(ROW(),COLUMN())))</formula>
    </cfRule>
  </conditionalFormatting>
  <conditionalFormatting sqref="Y69">
    <cfRule type="expression" priority="345" aboveAverage="0" equalAverage="0" bottom="0" percent="0" rank="0" text="" dxfId="343">
      <formula>INDIRECT(ADDRESS(ROW(),COLUMN()))=TRUNC(INDIRECT(ADDRESS(ROW(),COLUMN())))</formula>
    </cfRule>
  </conditionalFormatting>
  <conditionalFormatting sqref="Z70:AE70">
    <cfRule type="expression" priority="346" aboveAverage="0" equalAverage="0" bottom="0" percent="0" rank="0" text="" dxfId="344">
      <formula>INDIRECT(ADDRESS(ROW(),COLUMN()))=TRUNC(INDIRECT(ADDRESS(ROW(),COLUMN())))</formula>
    </cfRule>
  </conditionalFormatting>
  <conditionalFormatting sqref="Z69:AE69">
    <cfRule type="expression" priority="347" aboveAverage="0" equalAverage="0" bottom="0" percent="0" rank="0" text="" dxfId="345">
      <formula>INDIRECT(ADDRESS(ROW(),COLUMN()))=TRUNC(INDIRECT(ADDRESS(ROW(),COLUMN())))</formula>
    </cfRule>
  </conditionalFormatting>
  <conditionalFormatting sqref="AF70">
    <cfRule type="expression" priority="348" aboveAverage="0" equalAverage="0" bottom="0" percent="0" rank="0" text="" dxfId="346">
      <formula>INDIRECT(ADDRESS(ROW(),COLUMN()))=TRUNC(INDIRECT(ADDRESS(ROW(),COLUMN())))</formula>
    </cfRule>
  </conditionalFormatting>
  <conditionalFormatting sqref="AF69">
    <cfRule type="expression" priority="349" aboveAverage="0" equalAverage="0" bottom="0" percent="0" rank="0" text="" dxfId="347">
      <formula>INDIRECT(ADDRESS(ROW(),COLUMN()))=TRUNC(INDIRECT(ADDRESS(ROW(),COLUMN())))</formula>
    </cfRule>
  </conditionalFormatting>
  <conditionalFormatting sqref="AG70:AL70">
    <cfRule type="expression" priority="350" aboveAverage="0" equalAverage="0" bottom="0" percent="0" rank="0" text="" dxfId="348">
      <formula>INDIRECT(ADDRESS(ROW(),COLUMN()))=TRUNC(INDIRECT(ADDRESS(ROW(),COLUMN())))</formula>
    </cfRule>
  </conditionalFormatting>
  <conditionalFormatting sqref="AG69:AL69">
    <cfRule type="expression" priority="351" aboveAverage="0" equalAverage="0" bottom="0" percent="0" rank="0" text="" dxfId="349">
      <formula>INDIRECT(ADDRESS(ROW(),COLUMN()))=TRUNC(INDIRECT(ADDRESS(ROW(),COLUMN())))</formula>
    </cfRule>
  </conditionalFormatting>
  <conditionalFormatting sqref="AM70">
    <cfRule type="expression" priority="352" aboveAverage="0" equalAverage="0" bottom="0" percent="0" rank="0" text="" dxfId="350">
      <formula>INDIRECT(ADDRESS(ROW(),COLUMN()))=TRUNC(INDIRECT(ADDRESS(ROW(),COLUMN())))</formula>
    </cfRule>
  </conditionalFormatting>
  <conditionalFormatting sqref="AM69">
    <cfRule type="expression" priority="353" aboveAverage="0" equalAverage="0" bottom="0" percent="0" rank="0" text="" dxfId="351">
      <formula>INDIRECT(ADDRESS(ROW(),COLUMN()))=TRUNC(INDIRECT(ADDRESS(ROW(),COLUMN())))</formula>
    </cfRule>
  </conditionalFormatting>
  <conditionalFormatting sqref="AN70:AS70">
    <cfRule type="expression" priority="354" aboveAverage="0" equalAverage="0" bottom="0" percent="0" rank="0" text="" dxfId="352">
      <formula>INDIRECT(ADDRESS(ROW(),COLUMN()))=TRUNC(INDIRECT(ADDRESS(ROW(),COLUMN())))</formula>
    </cfRule>
  </conditionalFormatting>
  <conditionalFormatting sqref="AN69:AS69">
    <cfRule type="expression" priority="355" aboveAverage="0" equalAverage="0" bottom="0" percent="0" rank="0" text="" dxfId="353">
      <formula>INDIRECT(ADDRESS(ROW(),COLUMN()))=TRUNC(INDIRECT(ADDRESS(ROW(),COLUMN())))</formula>
    </cfRule>
  </conditionalFormatting>
  <conditionalFormatting sqref="AT70">
    <cfRule type="expression" priority="356" aboveAverage="0" equalAverage="0" bottom="0" percent="0" rank="0" text="" dxfId="354">
      <formula>INDIRECT(ADDRESS(ROW(),COLUMN()))=TRUNC(INDIRECT(ADDRESS(ROW(),COLUMN())))</formula>
    </cfRule>
  </conditionalFormatting>
  <conditionalFormatting sqref="AT69">
    <cfRule type="expression" priority="357" aboveAverage="0" equalAverage="0" bottom="0" percent="0" rank="0" text="" dxfId="355">
      <formula>INDIRECT(ADDRESS(ROW(),COLUMN()))=TRUNC(INDIRECT(ADDRESS(ROW(),COLUMN())))</formula>
    </cfRule>
  </conditionalFormatting>
  <conditionalFormatting sqref="AU70:AV70">
    <cfRule type="expression" priority="358" aboveAverage="0" equalAverage="0" bottom="0" percent="0" rank="0" text="" dxfId="356">
      <formula>INDIRECT(ADDRESS(ROW(),COLUMN()))=TRUNC(INDIRECT(ADDRESS(ROW(),COLUMN())))</formula>
    </cfRule>
  </conditionalFormatting>
  <conditionalFormatting sqref="AU69:AV69">
    <cfRule type="expression" priority="359" aboveAverage="0" equalAverage="0" bottom="0" percent="0" rank="0" text="" dxfId="357">
      <formula>INDIRECT(ADDRESS(ROW(),COLUMN()))=TRUNC(INDIRECT(ADDRESS(ROW(),COLUMN())))</formula>
    </cfRule>
  </conditionalFormatting>
  <dataValidations count="5">
    <dataValidation allowBlank="true" operator="equal" showDropDown="false" showErrorMessage="false" showInputMessage="true" sqref="AO1:BD1 R20:AV73" type="none">
      <formula1>0</formula1>
      <formula2>0</formula2>
    </dataValidation>
    <dataValidation allowBlank="true" operator="equal" showDropDown="false" showErrorMessage="true" showInputMessage="true" sqref="AB3" type="list">
      <formula1>#REF!</formula1>
      <formula2>0</formula2>
    </dataValidation>
    <dataValidation allowBlank="true" operator="equal" showDropDown="false" showErrorMessage="true" showInputMessage="true" sqref="BA3:BD3" type="list">
      <formula1>"４週,暦月"</formula1>
      <formula2>0</formula2>
    </dataValidation>
    <dataValidation allowBlank="true" operator="equal" showDropDown="false" showErrorMessage="true" showInputMessage="true" sqref="BA4:BD4" type="list">
      <formula1>"予定,実績,予定・実績"</formula1>
      <formula2>0</formula2>
    </dataValidation>
    <dataValidation allowBlank="true" error="入力可能範囲　32～40" operator="between" showDropDown="false" showErrorMessage="true" showInputMessage="true" sqref="AW6" type="decimal">
      <formula1>32</formula1>
      <formula2>40</formula2>
    </dataValidation>
  </dataValidations>
  <printOptions headings="false" gridLines="false" gridLinesSet="true" horizontalCentered="true" verticalCentered="false"/>
  <pageMargins left="0.157638888888889" right="0.157638888888889" top="0.118055555555556" bottom="0.158333333333333"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78" width="1.49797570850202"/>
    <col collapsed="false" hidden="false" max="2" min="2" style="279" width="5.57085020242915"/>
    <col collapsed="false" hidden="false" max="3" min="3" style="279" width="10.6032388663968"/>
    <col collapsed="false" hidden="false" max="4" min="4" style="279" width="3.42914979757085"/>
    <col collapsed="false" hidden="false" max="5" min="5" style="278" width="15.6396761133603"/>
    <col collapsed="false" hidden="false" max="6" min="6" style="278" width="3.42914979757085"/>
    <col collapsed="false" hidden="false" max="7" min="7" style="278" width="15.6396761133603"/>
    <col collapsed="false" hidden="false" max="8" min="8" style="278" width="3.42914979757085"/>
    <col collapsed="false" hidden="false" max="9" min="9" style="279" width="15.6396761133603"/>
    <col collapsed="false" hidden="false" max="10" min="10" style="278" width="3.42914979757085"/>
    <col collapsed="false" hidden="false" max="11" min="11" style="278" width="15.6396761133603"/>
    <col collapsed="false" hidden="false" max="12" min="12" style="278" width="3.42914979757085"/>
    <col collapsed="false" hidden="false" max="13" min="13" style="278" width="15.6396761133603"/>
    <col collapsed="false" hidden="false" max="14" min="14" style="278" width="3.42914979757085"/>
    <col collapsed="false" hidden="false" max="15" min="15" style="278" width="15.6396761133603"/>
    <col collapsed="false" hidden="false" max="16" min="16" style="278" width="3.42914979757085"/>
    <col collapsed="false" hidden="false" max="17" min="17" style="278" width="15.6396761133603"/>
    <col collapsed="false" hidden="false" max="18" min="18" style="278" width="3.42914979757085"/>
    <col collapsed="false" hidden="false" max="19" min="19" style="278" width="15.6396761133603"/>
    <col collapsed="false" hidden="false" max="20" min="20" style="278" width="3.42914979757085"/>
    <col collapsed="false" hidden="false" max="21" min="21" style="278" width="15.6396761133603"/>
    <col collapsed="false" hidden="false" max="22" min="22" style="278" width="3.42914979757085"/>
    <col collapsed="false" hidden="false" max="23" min="23" style="278" width="50.9878542510121"/>
    <col collapsed="false" hidden="false" max="1025" min="24" style="278" width="9"/>
  </cols>
  <sheetData>
    <row r="1" customFormat="false" ht="26.4" hidden="false" customHeight="false" outlineLevel="0" collapsed="false">
      <c r="B1" s="280" t="s">
        <v>104</v>
      </c>
      <c r="C1" s="0"/>
      <c r="D1" s="0"/>
      <c r="E1" s="0"/>
      <c r="F1" s="0"/>
      <c r="G1" s="0"/>
      <c r="H1" s="0"/>
      <c r="I1" s="0"/>
      <c r="J1" s="0"/>
      <c r="K1" s="0"/>
      <c r="M1" s="0"/>
      <c r="N1" s="0"/>
      <c r="O1" s="0"/>
      <c r="Q1" s="0"/>
      <c r="R1" s="0"/>
      <c r="S1" s="0"/>
      <c r="T1" s="0"/>
      <c r="U1" s="0"/>
      <c r="W1" s="0"/>
    </row>
    <row r="2" customFormat="false" ht="26.4" hidden="false" customHeight="false" outlineLevel="0" collapsed="false">
      <c r="B2" s="281" t="s">
        <v>105</v>
      </c>
      <c r="C2" s="0"/>
      <c r="D2" s="0"/>
      <c r="E2" s="282"/>
      <c r="F2" s="0"/>
      <c r="G2" s="0"/>
      <c r="H2" s="0"/>
      <c r="I2" s="283"/>
      <c r="J2" s="0"/>
      <c r="K2" s="0"/>
      <c r="M2" s="0"/>
      <c r="N2" s="0"/>
      <c r="O2" s="0"/>
      <c r="Q2" s="0"/>
      <c r="R2" s="0"/>
      <c r="S2" s="0"/>
      <c r="T2" s="0"/>
      <c r="U2" s="0"/>
      <c r="W2" s="0"/>
    </row>
    <row r="3" customFormat="false" ht="26.4" hidden="false" customHeight="false" outlineLevel="0" collapsed="false">
      <c r="B3" s="283" t="s">
        <v>106</v>
      </c>
      <c r="C3" s="0"/>
      <c r="D3" s="0"/>
      <c r="E3" s="284" t="s">
        <v>107</v>
      </c>
      <c r="F3" s="0"/>
      <c r="G3" s="0"/>
      <c r="H3" s="0"/>
      <c r="I3" s="283"/>
      <c r="J3" s="0"/>
      <c r="K3" s="0"/>
      <c r="M3" s="0"/>
      <c r="N3" s="0"/>
      <c r="O3" s="0"/>
      <c r="Q3" s="0"/>
      <c r="R3" s="0"/>
      <c r="S3" s="0"/>
      <c r="T3" s="0"/>
      <c r="U3" s="0"/>
      <c r="W3" s="0"/>
    </row>
    <row r="4" customFormat="false" ht="26.4" hidden="false" customHeight="false" outlineLevel="0" collapsed="false">
      <c r="B4" s="281"/>
      <c r="C4" s="0"/>
      <c r="D4" s="0"/>
      <c r="E4" s="285" t="s">
        <v>108</v>
      </c>
      <c r="F4" s="285"/>
      <c r="G4" s="285"/>
      <c r="H4" s="285"/>
      <c r="I4" s="285"/>
      <c r="J4" s="285"/>
      <c r="K4" s="285"/>
      <c r="M4" s="285" t="s">
        <v>109</v>
      </c>
      <c r="N4" s="285"/>
      <c r="O4" s="285"/>
      <c r="Q4" s="285" t="s">
        <v>110</v>
      </c>
      <c r="R4" s="285"/>
      <c r="S4" s="285"/>
      <c r="T4" s="285"/>
      <c r="U4" s="285"/>
      <c r="W4" s="285" t="s">
        <v>111</v>
      </c>
    </row>
    <row r="5" customFormat="false" ht="26.4" hidden="false" customHeight="false" outlineLevel="0" collapsed="false">
      <c r="B5" s="279" t="s">
        <v>18</v>
      </c>
      <c r="C5" s="286" t="s">
        <v>38</v>
      </c>
      <c r="D5" s="0"/>
      <c r="E5" s="286" t="s">
        <v>112</v>
      </c>
      <c r="F5" s="279"/>
      <c r="G5" s="286" t="s">
        <v>113</v>
      </c>
      <c r="H5" s="0"/>
      <c r="I5" s="286" t="s">
        <v>114</v>
      </c>
      <c r="J5" s="0"/>
      <c r="K5" s="286" t="s">
        <v>108</v>
      </c>
      <c r="M5" s="286" t="s">
        <v>115</v>
      </c>
      <c r="N5" s="0"/>
      <c r="O5" s="286" t="s">
        <v>116</v>
      </c>
      <c r="Q5" s="286" t="s">
        <v>115</v>
      </c>
      <c r="R5" s="0"/>
      <c r="S5" s="286" t="s">
        <v>116</v>
      </c>
      <c r="U5" s="286" t="s">
        <v>108</v>
      </c>
      <c r="W5" s="285"/>
    </row>
    <row r="6" customFormat="false" ht="26.4" hidden="false" customHeight="false" outlineLevel="0" collapsed="false">
      <c r="B6" s="279" t="n">
        <v>1</v>
      </c>
      <c r="C6" s="287" t="s">
        <v>117</v>
      </c>
      <c r="D6" s="286" t="s">
        <v>118</v>
      </c>
      <c r="E6" s="288"/>
      <c r="F6" s="286" t="s">
        <v>74</v>
      </c>
      <c r="G6" s="288"/>
      <c r="H6" s="289" t="s">
        <v>119</v>
      </c>
      <c r="I6" s="288" t="n">
        <v>0</v>
      </c>
      <c r="J6" s="278" t="s">
        <v>7</v>
      </c>
      <c r="K6" s="290" t="n">
        <f aca="false">(G6-E6-I6)*24</f>
        <v>0</v>
      </c>
      <c r="M6" s="288"/>
      <c r="N6" s="286" t="s">
        <v>74</v>
      </c>
      <c r="O6" s="288"/>
      <c r="Q6" s="291" t="n">
        <f aca="false">IF(E6&lt;M6,M6,E6)</f>
        <v>0</v>
      </c>
      <c r="R6" s="286" t="s">
        <v>74</v>
      </c>
      <c r="S6" s="291" t="n">
        <f aca="false">IF(G6&gt;O6,O6,G6)</f>
        <v>0</v>
      </c>
      <c r="U6" s="292" t="n">
        <f aca="false">(S6-Q6)*24</f>
        <v>0</v>
      </c>
      <c r="W6" s="293"/>
    </row>
    <row r="7" customFormat="false" ht="26.4" hidden="false" customHeight="false" outlineLevel="0" collapsed="false">
      <c r="B7" s="279" t="n">
        <v>2</v>
      </c>
      <c r="C7" s="287" t="s">
        <v>120</v>
      </c>
      <c r="D7" s="286" t="s">
        <v>118</v>
      </c>
      <c r="E7" s="288"/>
      <c r="F7" s="286" t="s">
        <v>74</v>
      </c>
      <c r="G7" s="288"/>
      <c r="H7" s="289" t="s">
        <v>119</v>
      </c>
      <c r="I7" s="288" t="n">
        <v>0</v>
      </c>
      <c r="J7" s="278" t="s">
        <v>7</v>
      </c>
      <c r="K7" s="290" t="n">
        <f aca="false">(G7-E7-I7)*24</f>
        <v>0</v>
      </c>
      <c r="M7" s="288"/>
      <c r="N7" s="286" t="s">
        <v>74</v>
      </c>
      <c r="O7" s="288"/>
      <c r="Q7" s="291" t="n">
        <f aca="false">IF(E7&lt;M7,M7,E7)</f>
        <v>0</v>
      </c>
      <c r="R7" s="286" t="s">
        <v>74</v>
      </c>
      <c r="S7" s="291" t="n">
        <f aca="false">IF(G7&gt;O7,O7,G7)</f>
        <v>0</v>
      </c>
      <c r="U7" s="292" t="n">
        <f aca="false">(S7-Q7)*24</f>
        <v>0</v>
      </c>
      <c r="W7" s="293"/>
    </row>
    <row r="8" customFormat="false" ht="26.4" hidden="false" customHeight="false" outlineLevel="0" collapsed="false">
      <c r="B8" s="279" t="n">
        <v>3</v>
      </c>
      <c r="C8" s="287" t="s">
        <v>121</v>
      </c>
      <c r="D8" s="286" t="s">
        <v>118</v>
      </c>
      <c r="E8" s="288"/>
      <c r="F8" s="286" t="s">
        <v>74</v>
      </c>
      <c r="G8" s="288"/>
      <c r="H8" s="289" t="s">
        <v>119</v>
      </c>
      <c r="I8" s="288" t="n">
        <v>0</v>
      </c>
      <c r="J8" s="278" t="s">
        <v>7</v>
      </c>
      <c r="K8" s="290" t="n">
        <f aca="false">(G8-E8-I8)*24</f>
        <v>0</v>
      </c>
      <c r="M8" s="288"/>
      <c r="N8" s="286" t="s">
        <v>74</v>
      </c>
      <c r="O8" s="288"/>
      <c r="Q8" s="291" t="n">
        <f aca="false">IF(E8&lt;M8,M8,E8)</f>
        <v>0</v>
      </c>
      <c r="R8" s="286" t="s">
        <v>74</v>
      </c>
      <c r="S8" s="291" t="n">
        <f aca="false">IF(G8&gt;O8,O8,G8)</f>
        <v>0</v>
      </c>
      <c r="U8" s="292" t="n">
        <f aca="false">(S8-Q8)*24</f>
        <v>0</v>
      </c>
      <c r="W8" s="293"/>
    </row>
    <row r="9" customFormat="false" ht="26.4" hidden="false" customHeight="false" outlineLevel="0" collapsed="false">
      <c r="B9" s="279" t="n">
        <v>4</v>
      </c>
      <c r="C9" s="287" t="s">
        <v>122</v>
      </c>
      <c r="D9" s="286" t="s">
        <v>118</v>
      </c>
      <c r="E9" s="288"/>
      <c r="F9" s="286" t="s">
        <v>74</v>
      </c>
      <c r="G9" s="288"/>
      <c r="H9" s="289" t="s">
        <v>119</v>
      </c>
      <c r="I9" s="288" t="n">
        <v>0</v>
      </c>
      <c r="J9" s="278" t="s">
        <v>7</v>
      </c>
      <c r="K9" s="290" t="n">
        <f aca="false">(G9-E9-I9)*24</f>
        <v>0</v>
      </c>
      <c r="M9" s="288"/>
      <c r="N9" s="286" t="s">
        <v>74</v>
      </c>
      <c r="O9" s="288"/>
      <c r="Q9" s="291" t="n">
        <f aca="false">IF(E9&lt;M9,M9,E9)</f>
        <v>0</v>
      </c>
      <c r="R9" s="286" t="s">
        <v>74</v>
      </c>
      <c r="S9" s="291" t="n">
        <f aca="false">IF(G9&gt;O9,O9,G9)</f>
        <v>0</v>
      </c>
      <c r="U9" s="292" t="n">
        <f aca="false">(S9-Q9)*24</f>
        <v>0</v>
      </c>
      <c r="W9" s="293"/>
    </row>
    <row r="10" customFormat="false" ht="26.4" hidden="false" customHeight="false" outlineLevel="0" collapsed="false">
      <c r="B10" s="279" t="n">
        <v>5</v>
      </c>
      <c r="C10" s="287" t="s">
        <v>123</v>
      </c>
      <c r="D10" s="286" t="s">
        <v>118</v>
      </c>
      <c r="E10" s="288"/>
      <c r="F10" s="286" t="s">
        <v>74</v>
      </c>
      <c r="G10" s="288"/>
      <c r="H10" s="289" t="s">
        <v>119</v>
      </c>
      <c r="I10" s="288" t="n">
        <v>0</v>
      </c>
      <c r="J10" s="278" t="s">
        <v>7</v>
      </c>
      <c r="K10" s="290" t="n">
        <f aca="false">(G10-E10-I10)*24</f>
        <v>0</v>
      </c>
      <c r="M10" s="288"/>
      <c r="N10" s="286" t="s">
        <v>74</v>
      </c>
      <c r="O10" s="288"/>
      <c r="Q10" s="291" t="n">
        <f aca="false">IF(E10&lt;M10,M10,E10)</f>
        <v>0</v>
      </c>
      <c r="R10" s="286" t="s">
        <v>74</v>
      </c>
      <c r="S10" s="291" t="n">
        <f aca="false">IF(G10&gt;O10,O10,G10)</f>
        <v>0</v>
      </c>
      <c r="U10" s="292" t="n">
        <f aca="false">(S10-Q10)*24</f>
        <v>0</v>
      </c>
      <c r="W10" s="293"/>
    </row>
    <row r="11" customFormat="false" ht="26.4" hidden="false" customHeight="false" outlineLevel="0" collapsed="false">
      <c r="B11" s="279" t="n">
        <v>6</v>
      </c>
      <c r="C11" s="287" t="s">
        <v>124</v>
      </c>
      <c r="D11" s="286" t="s">
        <v>118</v>
      </c>
      <c r="E11" s="288"/>
      <c r="F11" s="286" t="s">
        <v>74</v>
      </c>
      <c r="G11" s="288"/>
      <c r="H11" s="289" t="s">
        <v>119</v>
      </c>
      <c r="I11" s="288" t="n">
        <v>0</v>
      </c>
      <c r="J11" s="278" t="s">
        <v>7</v>
      </c>
      <c r="K11" s="290" t="n">
        <f aca="false">(G11-E11-I11)*24</f>
        <v>0</v>
      </c>
      <c r="M11" s="288"/>
      <c r="N11" s="286" t="s">
        <v>74</v>
      </c>
      <c r="O11" s="288"/>
      <c r="Q11" s="291" t="n">
        <f aca="false">IF(E11&lt;M11,M11,E11)</f>
        <v>0</v>
      </c>
      <c r="R11" s="286" t="s">
        <v>74</v>
      </c>
      <c r="S11" s="291" t="n">
        <f aca="false">IF(G11&gt;O11,O11,G11)</f>
        <v>0</v>
      </c>
      <c r="U11" s="292" t="n">
        <f aca="false">(S11-Q11)*24</f>
        <v>0</v>
      </c>
      <c r="W11" s="293"/>
    </row>
    <row r="12" customFormat="false" ht="26.4" hidden="false" customHeight="false" outlineLevel="0" collapsed="false">
      <c r="B12" s="279" t="n">
        <v>7</v>
      </c>
      <c r="C12" s="287" t="s">
        <v>125</v>
      </c>
      <c r="D12" s="286" t="s">
        <v>118</v>
      </c>
      <c r="E12" s="288"/>
      <c r="F12" s="286" t="s">
        <v>74</v>
      </c>
      <c r="G12" s="288"/>
      <c r="H12" s="289" t="s">
        <v>119</v>
      </c>
      <c r="I12" s="288" t="n">
        <v>0</v>
      </c>
      <c r="J12" s="278" t="s">
        <v>7</v>
      </c>
      <c r="K12" s="290" t="n">
        <f aca="false">(G12-E12-I12)*24</f>
        <v>0</v>
      </c>
      <c r="M12" s="288"/>
      <c r="N12" s="286" t="s">
        <v>74</v>
      </c>
      <c r="O12" s="288"/>
      <c r="Q12" s="291" t="n">
        <f aca="false">IF(E12&lt;M12,M12,E12)</f>
        <v>0</v>
      </c>
      <c r="R12" s="286" t="s">
        <v>74</v>
      </c>
      <c r="S12" s="291" t="n">
        <f aca="false">IF(G12&gt;O12,O12,G12)</f>
        <v>0</v>
      </c>
      <c r="U12" s="292" t="n">
        <f aca="false">(S12-Q12)*24</f>
        <v>0</v>
      </c>
      <c r="W12" s="293"/>
    </row>
    <row r="13" customFormat="false" ht="26.4" hidden="false" customHeight="false" outlineLevel="0" collapsed="false">
      <c r="B13" s="279" t="n">
        <v>8</v>
      </c>
      <c r="C13" s="287" t="s">
        <v>126</v>
      </c>
      <c r="D13" s="286" t="s">
        <v>118</v>
      </c>
      <c r="E13" s="288"/>
      <c r="F13" s="286" t="s">
        <v>74</v>
      </c>
      <c r="G13" s="288"/>
      <c r="H13" s="289" t="s">
        <v>119</v>
      </c>
      <c r="I13" s="288" t="n">
        <v>0</v>
      </c>
      <c r="J13" s="278" t="s">
        <v>7</v>
      </c>
      <c r="K13" s="290" t="n">
        <f aca="false">(G13-E13-I13)*24</f>
        <v>0</v>
      </c>
      <c r="M13" s="288"/>
      <c r="N13" s="286" t="s">
        <v>74</v>
      </c>
      <c r="O13" s="288"/>
      <c r="Q13" s="291" t="n">
        <f aca="false">IF(E13&lt;M13,M13,E13)</f>
        <v>0</v>
      </c>
      <c r="R13" s="286" t="s">
        <v>74</v>
      </c>
      <c r="S13" s="291" t="n">
        <f aca="false">IF(G13&gt;O13,O13,G13)</f>
        <v>0</v>
      </c>
      <c r="U13" s="292" t="n">
        <f aca="false">(S13-Q13)*24</f>
        <v>0</v>
      </c>
      <c r="W13" s="293"/>
    </row>
    <row r="14" customFormat="false" ht="26.4" hidden="false" customHeight="false" outlineLevel="0" collapsed="false">
      <c r="B14" s="279" t="n">
        <v>9</v>
      </c>
      <c r="C14" s="287" t="s">
        <v>127</v>
      </c>
      <c r="D14" s="286" t="s">
        <v>118</v>
      </c>
      <c r="E14" s="288"/>
      <c r="F14" s="286" t="s">
        <v>74</v>
      </c>
      <c r="G14" s="288"/>
      <c r="H14" s="289" t="s">
        <v>119</v>
      </c>
      <c r="I14" s="288" t="n">
        <v>0</v>
      </c>
      <c r="J14" s="278" t="s">
        <v>7</v>
      </c>
      <c r="K14" s="290" t="n">
        <f aca="false">(G14-E14-I14)*24</f>
        <v>0</v>
      </c>
      <c r="M14" s="288"/>
      <c r="N14" s="286" t="s">
        <v>74</v>
      </c>
      <c r="O14" s="288"/>
      <c r="Q14" s="291" t="n">
        <f aca="false">IF(E14&lt;M14,M14,E14)</f>
        <v>0</v>
      </c>
      <c r="R14" s="286" t="s">
        <v>74</v>
      </c>
      <c r="S14" s="291" t="n">
        <f aca="false">IF(G14&gt;O14,O14,G14)</f>
        <v>0</v>
      </c>
      <c r="U14" s="292" t="n">
        <f aca="false">(S14-Q14)*24</f>
        <v>0</v>
      </c>
      <c r="W14" s="293"/>
    </row>
    <row r="15" customFormat="false" ht="26.4" hidden="false" customHeight="false" outlineLevel="0" collapsed="false">
      <c r="B15" s="279" t="n">
        <v>10</v>
      </c>
      <c r="C15" s="287" t="s">
        <v>128</v>
      </c>
      <c r="D15" s="286" t="s">
        <v>118</v>
      </c>
      <c r="E15" s="288"/>
      <c r="F15" s="286" t="s">
        <v>74</v>
      </c>
      <c r="G15" s="288"/>
      <c r="H15" s="289" t="s">
        <v>119</v>
      </c>
      <c r="I15" s="288" t="n">
        <v>0</v>
      </c>
      <c r="J15" s="278" t="s">
        <v>7</v>
      </c>
      <c r="K15" s="290" t="n">
        <f aca="false">(G15-E15-I15)*24</f>
        <v>0</v>
      </c>
      <c r="M15" s="288"/>
      <c r="N15" s="286" t="s">
        <v>74</v>
      </c>
      <c r="O15" s="288"/>
      <c r="Q15" s="291" t="n">
        <f aca="false">IF(E15&lt;M15,M15,E15)</f>
        <v>0</v>
      </c>
      <c r="R15" s="286" t="s">
        <v>74</v>
      </c>
      <c r="S15" s="291" t="n">
        <f aca="false">IF(G15&gt;O15,O15,G15)</f>
        <v>0</v>
      </c>
      <c r="U15" s="292" t="n">
        <f aca="false">(S15-Q15)*24</f>
        <v>0</v>
      </c>
      <c r="W15" s="293"/>
    </row>
    <row r="16" customFormat="false" ht="26.4" hidden="false" customHeight="false" outlineLevel="0" collapsed="false">
      <c r="B16" s="279" t="n">
        <v>11</v>
      </c>
      <c r="C16" s="287" t="s">
        <v>129</v>
      </c>
      <c r="D16" s="286" t="s">
        <v>118</v>
      </c>
      <c r="E16" s="288"/>
      <c r="F16" s="286" t="s">
        <v>74</v>
      </c>
      <c r="G16" s="288"/>
      <c r="H16" s="289" t="s">
        <v>119</v>
      </c>
      <c r="I16" s="288" t="n">
        <v>0</v>
      </c>
      <c r="J16" s="278" t="s">
        <v>7</v>
      </c>
      <c r="K16" s="290" t="n">
        <f aca="false">(G16-E16-I16)*24</f>
        <v>0</v>
      </c>
      <c r="M16" s="288"/>
      <c r="N16" s="286" t="s">
        <v>74</v>
      </c>
      <c r="O16" s="288"/>
      <c r="Q16" s="291" t="n">
        <f aca="false">IF(E16&lt;M16,M16,E16)</f>
        <v>0</v>
      </c>
      <c r="R16" s="286" t="s">
        <v>74</v>
      </c>
      <c r="S16" s="291" t="n">
        <f aca="false">IF(G16&gt;O16,O16,G16)</f>
        <v>0</v>
      </c>
      <c r="U16" s="292" t="n">
        <f aca="false">(S16-Q16)*24</f>
        <v>0</v>
      </c>
      <c r="W16" s="293"/>
    </row>
    <row r="17" customFormat="false" ht="26.4" hidden="false" customHeight="false" outlineLevel="0" collapsed="false">
      <c r="B17" s="279" t="n">
        <v>12</v>
      </c>
      <c r="C17" s="287" t="s">
        <v>130</v>
      </c>
      <c r="D17" s="286" t="s">
        <v>118</v>
      </c>
      <c r="E17" s="288"/>
      <c r="F17" s="286" t="s">
        <v>74</v>
      </c>
      <c r="G17" s="288"/>
      <c r="H17" s="289" t="s">
        <v>119</v>
      </c>
      <c r="I17" s="288" t="n">
        <v>0</v>
      </c>
      <c r="J17" s="278" t="s">
        <v>7</v>
      </c>
      <c r="K17" s="290" t="n">
        <f aca="false">(G17-E17-I17)*24</f>
        <v>0</v>
      </c>
      <c r="M17" s="288"/>
      <c r="N17" s="286" t="s">
        <v>74</v>
      </c>
      <c r="O17" s="288"/>
      <c r="Q17" s="291" t="n">
        <f aca="false">IF(E17&lt;M17,M17,E17)</f>
        <v>0</v>
      </c>
      <c r="R17" s="286" t="s">
        <v>74</v>
      </c>
      <c r="S17" s="291" t="n">
        <f aca="false">IF(G17&gt;O17,O17,G17)</f>
        <v>0</v>
      </c>
      <c r="U17" s="292" t="n">
        <f aca="false">(S17-Q17)*24</f>
        <v>0</v>
      </c>
      <c r="W17" s="293"/>
    </row>
    <row r="18" customFormat="false" ht="26.4" hidden="false" customHeight="false" outlineLevel="0" collapsed="false">
      <c r="B18" s="279" t="n">
        <v>13</v>
      </c>
      <c r="C18" s="287" t="s">
        <v>131</v>
      </c>
      <c r="D18" s="286" t="s">
        <v>118</v>
      </c>
      <c r="E18" s="288"/>
      <c r="F18" s="286" t="s">
        <v>74</v>
      </c>
      <c r="G18" s="288"/>
      <c r="H18" s="289" t="s">
        <v>119</v>
      </c>
      <c r="I18" s="288" t="n">
        <v>0</v>
      </c>
      <c r="J18" s="278" t="s">
        <v>7</v>
      </c>
      <c r="K18" s="290" t="n">
        <f aca="false">(G18-E18-I18)*24</f>
        <v>0</v>
      </c>
      <c r="M18" s="288"/>
      <c r="N18" s="286" t="s">
        <v>74</v>
      </c>
      <c r="O18" s="288"/>
      <c r="Q18" s="291" t="n">
        <f aca="false">IF(E18&lt;M18,M18,E18)</f>
        <v>0</v>
      </c>
      <c r="R18" s="286" t="s">
        <v>74</v>
      </c>
      <c r="S18" s="291" t="n">
        <f aca="false">IF(G18&gt;O18,O18,G18)</f>
        <v>0</v>
      </c>
      <c r="U18" s="292" t="n">
        <f aca="false">(S18-Q18)*24</f>
        <v>0</v>
      </c>
      <c r="W18" s="293"/>
    </row>
    <row r="19" customFormat="false" ht="26.4" hidden="false" customHeight="false" outlineLevel="0" collapsed="false">
      <c r="B19" s="279" t="n">
        <v>14</v>
      </c>
      <c r="C19" s="287" t="s">
        <v>132</v>
      </c>
      <c r="D19" s="286" t="s">
        <v>118</v>
      </c>
      <c r="E19" s="288"/>
      <c r="F19" s="286" t="s">
        <v>74</v>
      </c>
      <c r="G19" s="288"/>
      <c r="H19" s="289" t="s">
        <v>119</v>
      </c>
      <c r="I19" s="288" t="n">
        <v>0</v>
      </c>
      <c r="J19" s="278" t="s">
        <v>7</v>
      </c>
      <c r="K19" s="290" t="n">
        <f aca="false">(G19-E19-I19)*24</f>
        <v>0</v>
      </c>
      <c r="M19" s="288"/>
      <c r="N19" s="286" t="s">
        <v>74</v>
      </c>
      <c r="O19" s="288"/>
      <c r="Q19" s="291" t="n">
        <f aca="false">IF(E19&lt;M19,M19,E19)</f>
        <v>0</v>
      </c>
      <c r="R19" s="286" t="s">
        <v>74</v>
      </c>
      <c r="S19" s="291" t="n">
        <f aca="false">IF(G19&gt;O19,O19,G19)</f>
        <v>0</v>
      </c>
      <c r="U19" s="292" t="n">
        <f aca="false">(S19-Q19)*24</f>
        <v>0</v>
      </c>
      <c r="W19" s="293"/>
    </row>
    <row r="20" customFormat="false" ht="26.4" hidden="false" customHeight="false" outlineLevel="0" collapsed="false">
      <c r="B20" s="279" t="n">
        <v>15</v>
      </c>
      <c r="C20" s="287" t="s">
        <v>133</v>
      </c>
      <c r="D20" s="286" t="s">
        <v>118</v>
      </c>
      <c r="E20" s="288"/>
      <c r="F20" s="286" t="s">
        <v>74</v>
      </c>
      <c r="G20" s="288"/>
      <c r="H20" s="289" t="s">
        <v>119</v>
      </c>
      <c r="I20" s="288" t="n">
        <v>0</v>
      </c>
      <c r="J20" s="278" t="s">
        <v>7</v>
      </c>
      <c r="K20" s="294" t="n">
        <f aca="false">(G20-E20-I20)*24</f>
        <v>0</v>
      </c>
      <c r="M20" s="288"/>
      <c r="N20" s="286" t="s">
        <v>74</v>
      </c>
      <c r="O20" s="288"/>
      <c r="Q20" s="291" t="n">
        <f aca="false">IF(E20&lt;M20,M20,E20)</f>
        <v>0</v>
      </c>
      <c r="R20" s="286" t="s">
        <v>74</v>
      </c>
      <c r="S20" s="291" t="n">
        <f aca="false">IF(G20&gt;O20,O20,G20)</f>
        <v>0</v>
      </c>
      <c r="U20" s="292" t="n">
        <f aca="false">(S20-Q20)*24</f>
        <v>0</v>
      </c>
      <c r="W20" s="293"/>
    </row>
    <row r="21" customFormat="false" ht="26.4" hidden="false" customHeight="false" outlineLevel="0" collapsed="false">
      <c r="B21" s="279" t="n">
        <v>16</v>
      </c>
      <c r="C21" s="287" t="s">
        <v>134</v>
      </c>
      <c r="D21" s="286" t="s">
        <v>118</v>
      </c>
      <c r="E21" s="288"/>
      <c r="F21" s="286" t="s">
        <v>74</v>
      </c>
      <c r="G21" s="288"/>
      <c r="H21" s="289" t="s">
        <v>119</v>
      </c>
      <c r="I21" s="288" t="n">
        <v>0</v>
      </c>
      <c r="J21" s="278" t="s">
        <v>7</v>
      </c>
      <c r="K21" s="290" t="n">
        <f aca="false">(G21-E21-I21)*24</f>
        <v>0</v>
      </c>
      <c r="M21" s="288"/>
      <c r="N21" s="286" t="s">
        <v>74</v>
      </c>
      <c r="O21" s="288"/>
      <c r="Q21" s="291" t="n">
        <f aca="false">IF(E21&lt;M21,M21,E21)</f>
        <v>0</v>
      </c>
      <c r="R21" s="286" t="s">
        <v>74</v>
      </c>
      <c r="S21" s="291" t="n">
        <f aca="false">IF(G21&gt;O21,O21,G21)</f>
        <v>0</v>
      </c>
      <c r="U21" s="292" t="n">
        <f aca="false">(S21-Q21)*24</f>
        <v>0</v>
      </c>
      <c r="W21" s="293"/>
    </row>
    <row r="22" customFormat="false" ht="26.4" hidden="false" customHeight="false" outlineLevel="0" collapsed="false">
      <c r="B22" s="279" t="n">
        <v>17</v>
      </c>
      <c r="C22" s="287" t="s">
        <v>135</v>
      </c>
      <c r="D22" s="286" t="s">
        <v>118</v>
      </c>
      <c r="E22" s="288"/>
      <c r="F22" s="286" t="s">
        <v>74</v>
      </c>
      <c r="G22" s="288"/>
      <c r="H22" s="289" t="s">
        <v>119</v>
      </c>
      <c r="I22" s="288" t="n">
        <v>0</v>
      </c>
      <c r="J22" s="278" t="s">
        <v>7</v>
      </c>
      <c r="K22" s="290" t="n">
        <f aca="false">(G22-E22-I22)*24</f>
        <v>0</v>
      </c>
      <c r="M22" s="288"/>
      <c r="N22" s="286" t="s">
        <v>74</v>
      </c>
      <c r="O22" s="288"/>
      <c r="Q22" s="291" t="n">
        <f aca="false">IF(E22&lt;M22,M22,E22)</f>
        <v>0</v>
      </c>
      <c r="R22" s="286" t="s">
        <v>74</v>
      </c>
      <c r="S22" s="291" t="n">
        <f aca="false">IF(G22&gt;O22,O22,G22)</f>
        <v>0</v>
      </c>
      <c r="U22" s="292" t="n">
        <f aca="false">(S22-Q22)*24</f>
        <v>0</v>
      </c>
      <c r="W22" s="293"/>
    </row>
    <row r="23" customFormat="false" ht="26.4" hidden="false" customHeight="false" outlineLevel="0" collapsed="false">
      <c r="B23" s="279" t="n">
        <v>18</v>
      </c>
      <c r="C23" s="287" t="s">
        <v>136</v>
      </c>
      <c r="D23" s="286" t="s">
        <v>118</v>
      </c>
      <c r="E23" s="288"/>
      <c r="F23" s="286" t="s">
        <v>74</v>
      </c>
      <c r="G23" s="288"/>
      <c r="H23" s="289" t="s">
        <v>119</v>
      </c>
      <c r="I23" s="288" t="n">
        <v>0</v>
      </c>
      <c r="J23" s="278" t="s">
        <v>7</v>
      </c>
      <c r="K23" s="290" t="n">
        <f aca="false">(G23-E23-I23)*24</f>
        <v>0</v>
      </c>
      <c r="M23" s="288"/>
      <c r="N23" s="286" t="s">
        <v>74</v>
      </c>
      <c r="O23" s="288"/>
      <c r="Q23" s="291" t="n">
        <f aca="false">IF(E23&lt;M23,M23,E23)</f>
        <v>0</v>
      </c>
      <c r="R23" s="286" t="s">
        <v>74</v>
      </c>
      <c r="S23" s="291" t="n">
        <f aca="false">IF(G23&gt;O23,O23,G23)</f>
        <v>0</v>
      </c>
      <c r="U23" s="292" t="n">
        <f aca="false">(S23-Q23)*24</f>
        <v>0</v>
      </c>
      <c r="W23" s="293"/>
    </row>
    <row r="24" customFormat="false" ht="26.4" hidden="false" customHeight="false" outlineLevel="0" collapsed="false">
      <c r="B24" s="279" t="n">
        <v>19</v>
      </c>
      <c r="C24" s="287" t="s">
        <v>137</v>
      </c>
      <c r="D24" s="286" t="s">
        <v>118</v>
      </c>
      <c r="E24" s="288"/>
      <c r="F24" s="286" t="s">
        <v>74</v>
      </c>
      <c r="G24" s="288"/>
      <c r="H24" s="289" t="s">
        <v>119</v>
      </c>
      <c r="I24" s="288" t="n">
        <v>0</v>
      </c>
      <c r="J24" s="278" t="s">
        <v>7</v>
      </c>
      <c r="K24" s="290" t="n">
        <f aca="false">(G24-E24-I24)*24</f>
        <v>0</v>
      </c>
      <c r="M24" s="288"/>
      <c r="N24" s="286" t="s">
        <v>74</v>
      </c>
      <c r="O24" s="288"/>
      <c r="Q24" s="291" t="n">
        <f aca="false">IF(E24&lt;M24,M24,E24)</f>
        <v>0</v>
      </c>
      <c r="R24" s="286" t="s">
        <v>74</v>
      </c>
      <c r="S24" s="291" t="n">
        <f aca="false">IF(G24&gt;O24,O24,G24)</f>
        <v>0</v>
      </c>
      <c r="U24" s="292" t="n">
        <f aca="false">(S24-Q24)*24</f>
        <v>0</v>
      </c>
      <c r="W24" s="293"/>
    </row>
    <row r="25" customFormat="false" ht="26.4" hidden="false" customHeight="false" outlineLevel="0" collapsed="false">
      <c r="B25" s="279" t="n">
        <v>20</v>
      </c>
      <c r="C25" s="287" t="s">
        <v>138</v>
      </c>
      <c r="D25" s="286" t="s">
        <v>118</v>
      </c>
      <c r="E25" s="288"/>
      <c r="F25" s="286" t="s">
        <v>74</v>
      </c>
      <c r="G25" s="288"/>
      <c r="H25" s="289" t="s">
        <v>119</v>
      </c>
      <c r="I25" s="288" t="n">
        <v>0</v>
      </c>
      <c r="J25" s="278" t="s">
        <v>7</v>
      </c>
      <c r="K25" s="290" t="n">
        <f aca="false">(G25-E25-I25)*24</f>
        <v>0</v>
      </c>
      <c r="M25" s="288"/>
      <c r="N25" s="286" t="s">
        <v>74</v>
      </c>
      <c r="O25" s="288"/>
      <c r="Q25" s="291" t="n">
        <f aca="false">IF(E25&lt;M25,M25,E25)</f>
        <v>0</v>
      </c>
      <c r="R25" s="286" t="s">
        <v>74</v>
      </c>
      <c r="S25" s="291" t="n">
        <f aca="false">IF(G25&gt;O25,O25,G25)</f>
        <v>0</v>
      </c>
      <c r="U25" s="292" t="n">
        <f aca="false">(S25-Q25)*24</f>
        <v>0</v>
      </c>
      <c r="W25" s="293"/>
    </row>
    <row r="26" customFormat="false" ht="26.4" hidden="false" customHeight="false" outlineLevel="0" collapsed="false">
      <c r="B26" s="279" t="n">
        <v>21</v>
      </c>
      <c r="C26" s="287" t="s">
        <v>139</v>
      </c>
      <c r="D26" s="286" t="s">
        <v>118</v>
      </c>
      <c r="E26" s="295"/>
      <c r="F26" s="286" t="s">
        <v>74</v>
      </c>
      <c r="G26" s="295"/>
      <c r="H26" s="289" t="s">
        <v>119</v>
      </c>
      <c r="I26" s="295"/>
      <c r="J26" s="278" t="s">
        <v>7</v>
      </c>
      <c r="K26" s="287" t="n">
        <v>1</v>
      </c>
      <c r="M26" s="290"/>
      <c r="N26" s="286" t="s">
        <v>74</v>
      </c>
      <c r="O26" s="290"/>
      <c r="Q26" s="290"/>
      <c r="R26" s="286" t="s">
        <v>74</v>
      </c>
      <c r="S26" s="290"/>
      <c r="U26" s="287" t="n">
        <v>1</v>
      </c>
      <c r="W26" s="293"/>
    </row>
    <row r="27" customFormat="false" ht="26.4" hidden="false" customHeight="false" outlineLevel="0" collapsed="false">
      <c r="B27" s="279" t="n">
        <v>22</v>
      </c>
      <c r="C27" s="287" t="s">
        <v>140</v>
      </c>
      <c r="D27" s="286" t="s">
        <v>118</v>
      </c>
      <c r="E27" s="295"/>
      <c r="F27" s="286" t="s">
        <v>74</v>
      </c>
      <c r="G27" s="295"/>
      <c r="H27" s="289" t="s">
        <v>119</v>
      </c>
      <c r="I27" s="295"/>
      <c r="J27" s="278" t="s">
        <v>7</v>
      </c>
      <c r="K27" s="287" t="n">
        <v>2</v>
      </c>
      <c r="M27" s="290"/>
      <c r="N27" s="286" t="s">
        <v>74</v>
      </c>
      <c r="O27" s="290"/>
      <c r="Q27" s="290"/>
      <c r="R27" s="286" t="s">
        <v>74</v>
      </c>
      <c r="S27" s="290"/>
      <c r="U27" s="287" t="n">
        <v>2</v>
      </c>
      <c r="W27" s="293"/>
    </row>
    <row r="28" customFormat="false" ht="26.4" hidden="false" customHeight="false" outlineLevel="0" collapsed="false">
      <c r="B28" s="279" t="n">
        <v>23</v>
      </c>
      <c r="C28" s="287" t="s">
        <v>141</v>
      </c>
      <c r="D28" s="286" t="s">
        <v>118</v>
      </c>
      <c r="E28" s="295"/>
      <c r="F28" s="286" t="s">
        <v>74</v>
      </c>
      <c r="G28" s="295"/>
      <c r="H28" s="289" t="s">
        <v>119</v>
      </c>
      <c r="I28" s="295"/>
      <c r="J28" s="278" t="s">
        <v>7</v>
      </c>
      <c r="K28" s="287" t="n">
        <v>3</v>
      </c>
      <c r="M28" s="290"/>
      <c r="N28" s="286" t="s">
        <v>74</v>
      </c>
      <c r="O28" s="290"/>
      <c r="Q28" s="290"/>
      <c r="R28" s="286" t="s">
        <v>74</v>
      </c>
      <c r="S28" s="290"/>
      <c r="U28" s="287" t="n">
        <v>3</v>
      </c>
      <c r="W28" s="293"/>
    </row>
    <row r="29" customFormat="false" ht="26.4" hidden="false" customHeight="false" outlineLevel="0" collapsed="false">
      <c r="B29" s="279" t="n">
        <v>24</v>
      </c>
      <c r="C29" s="287" t="s">
        <v>142</v>
      </c>
      <c r="D29" s="286" t="s">
        <v>118</v>
      </c>
      <c r="E29" s="295"/>
      <c r="F29" s="286" t="s">
        <v>74</v>
      </c>
      <c r="G29" s="295"/>
      <c r="H29" s="289" t="s">
        <v>119</v>
      </c>
      <c r="I29" s="295"/>
      <c r="J29" s="278" t="s">
        <v>7</v>
      </c>
      <c r="K29" s="287" t="n">
        <v>4</v>
      </c>
      <c r="M29" s="290"/>
      <c r="N29" s="286" t="s">
        <v>74</v>
      </c>
      <c r="O29" s="290"/>
      <c r="Q29" s="290"/>
      <c r="R29" s="286" t="s">
        <v>74</v>
      </c>
      <c r="S29" s="290"/>
      <c r="U29" s="287" t="n">
        <v>4</v>
      </c>
      <c r="W29" s="293"/>
    </row>
    <row r="30" customFormat="false" ht="26.4" hidden="false" customHeight="false" outlineLevel="0" collapsed="false">
      <c r="B30" s="279" t="n">
        <v>25</v>
      </c>
      <c r="C30" s="287" t="s">
        <v>143</v>
      </c>
      <c r="D30" s="286" t="s">
        <v>118</v>
      </c>
      <c r="E30" s="295"/>
      <c r="F30" s="286" t="s">
        <v>74</v>
      </c>
      <c r="G30" s="295"/>
      <c r="H30" s="289" t="s">
        <v>119</v>
      </c>
      <c r="I30" s="295"/>
      <c r="J30" s="278" t="s">
        <v>7</v>
      </c>
      <c r="K30" s="287" t="n">
        <v>4</v>
      </c>
      <c r="M30" s="290"/>
      <c r="N30" s="286" t="s">
        <v>74</v>
      </c>
      <c r="O30" s="290"/>
      <c r="Q30" s="290"/>
      <c r="R30" s="286" t="s">
        <v>74</v>
      </c>
      <c r="S30" s="290"/>
      <c r="U30" s="287" t="n">
        <v>3</v>
      </c>
      <c r="W30" s="293"/>
    </row>
    <row r="31" customFormat="false" ht="26.4" hidden="false" customHeight="false" outlineLevel="0" collapsed="false">
      <c r="B31" s="279" t="n">
        <v>26</v>
      </c>
      <c r="C31" s="287" t="s">
        <v>144</v>
      </c>
      <c r="D31" s="286" t="s">
        <v>118</v>
      </c>
      <c r="E31" s="295"/>
      <c r="F31" s="286" t="s">
        <v>74</v>
      </c>
      <c r="G31" s="295"/>
      <c r="H31" s="289" t="s">
        <v>119</v>
      </c>
      <c r="I31" s="295"/>
      <c r="J31" s="278" t="s">
        <v>7</v>
      </c>
      <c r="K31" s="287" t="n">
        <v>5</v>
      </c>
      <c r="M31" s="290"/>
      <c r="N31" s="286" t="s">
        <v>74</v>
      </c>
      <c r="O31" s="290"/>
      <c r="Q31" s="290"/>
      <c r="R31" s="286" t="s">
        <v>74</v>
      </c>
      <c r="S31" s="290"/>
      <c r="U31" s="287" t="n">
        <v>5</v>
      </c>
      <c r="W31" s="293"/>
    </row>
    <row r="32" customFormat="false" ht="26.4" hidden="false" customHeight="false" outlineLevel="0" collapsed="false">
      <c r="B32" s="279" t="n">
        <v>27</v>
      </c>
      <c r="C32" s="296" t="s">
        <v>145</v>
      </c>
      <c r="D32" s="286" t="s">
        <v>118</v>
      </c>
      <c r="E32" s="295"/>
      <c r="F32" s="286" t="s">
        <v>74</v>
      </c>
      <c r="G32" s="295"/>
      <c r="H32" s="289" t="s">
        <v>119</v>
      </c>
      <c r="I32" s="295"/>
      <c r="J32" s="278" t="s">
        <v>7</v>
      </c>
      <c r="K32" s="287" t="n">
        <v>0</v>
      </c>
      <c r="M32" s="290"/>
      <c r="N32" s="286" t="s">
        <v>74</v>
      </c>
      <c r="O32" s="290"/>
      <c r="Q32" s="290"/>
      <c r="R32" s="286" t="s">
        <v>74</v>
      </c>
      <c r="S32" s="290"/>
      <c r="U32" s="287" t="n">
        <v>0</v>
      </c>
      <c r="W32" s="297" t="s">
        <v>146</v>
      </c>
    </row>
    <row r="33" customFormat="false" ht="26.4" hidden="false" customHeight="false" outlineLevel="0" collapsed="false">
      <c r="B33" s="279" t="n">
        <v>28</v>
      </c>
      <c r="C33" s="287" t="s">
        <v>147</v>
      </c>
      <c r="D33" s="286" t="s">
        <v>118</v>
      </c>
      <c r="E33" s="295"/>
      <c r="F33" s="286" t="s">
        <v>74</v>
      </c>
      <c r="G33" s="295"/>
      <c r="H33" s="289" t="s">
        <v>119</v>
      </c>
      <c r="I33" s="295"/>
      <c r="J33" s="278" t="s">
        <v>7</v>
      </c>
      <c r="K33" s="287"/>
      <c r="M33" s="290"/>
      <c r="N33" s="286" t="s">
        <v>74</v>
      </c>
      <c r="O33" s="290"/>
      <c r="Q33" s="290"/>
      <c r="R33" s="286" t="s">
        <v>74</v>
      </c>
      <c r="S33" s="290"/>
      <c r="U33" s="287"/>
      <c r="W33" s="293"/>
    </row>
    <row r="34" customFormat="false" ht="26.4" hidden="false" customHeight="false" outlineLevel="0" collapsed="false">
      <c r="B34" s="279" t="n">
        <v>29</v>
      </c>
      <c r="C34" s="287" t="s">
        <v>147</v>
      </c>
      <c r="D34" s="286" t="s">
        <v>118</v>
      </c>
      <c r="E34" s="295"/>
      <c r="F34" s="286" t="s">
        <v>74</v>
      </c>
      <c r="G34" s="295"/>
      <c r="H34" s="289" t="s">
        <v>119</v>
      </c>
      <c r="I34" s="295"/>
      <c r="J34" s="278" t="s">
        <v>7</v>
      </c>
      <c r="K34" s="287"/>
      <c r="M34" s="290"/>
      <c r="N34" s="286" t="s">
        <v>74</v>
      </c>
      <c r="O34" s="290"/>
      <c r="Q34" s="290"/>
      <c r="R34" s="286" t="s">
        <v>74</v>
      </c>
      <c r="S34" s="290"/>
      <c r="U34" s="287"/>
      <c r="W34" s="293"/>
    </row>
    <row r="35" customFormat="false" ht="26.4" hidden="false" customHeight="false" outlineLevel="0" collapsed="false">
      <c r="B35" s="279" t="n">
        <v>30</v>
      </c>
      <c r="C35" s="287" t="s">
        <v>147</v>
      </c>
      <c r="D35" s="286" t="s">
        <v>118</v>
      </c>
      <c r="E35" s="295"/>
      <c r="F35" s="286" t="s">
        <v>74</v>
      </c>
      <c r="G35" s="295"/>
      <c r="H35" s="289" t="s">
        <v>119</v>
      </c>
      <c r="I35" s="295"/>
      <c r="J35" s="278" t="s">
        <v>7</v>
      </c>
      <c r="K35" s="287"/>
      <c r="M35" s="290"/>
      <c r="N35" s="286" t="s">
        <v>74</v>
      </c>
      <c r="O35" s="290"/>
      <c r="Q35" s="290"/>
      <c r="R35" s="286" t="s">
        <v>74</v>
      </c>
      <c r="S35" s="290"/>
      <c r="U35" s="287"/>
      <c r="W35" s="293"/>
    </row>
    <row r="36" customFormat="false" ht="26.4" hidden="false" customHeight="false" outlineLevel="0" collapsed="false">
      <c r="C36" s="281"/>
    </row>
    <row r="37" customFormat="false" ht="26.4" hidden="false" customHeight="false" outlineLevel="0" collapsed="false">
      <c r="C37" s="298" t="s">
        <v>148</v>
      </c>
    </row>
    <row r="38" customFormat="false" ht="26.4" hidden="false" customHeight="false" outlineLevel="0" collapsed="false">
      <c r="C38" s="298" t="s">
        <v>149</v>
      </c>
    </row>
    <row r="39" customFormat="false" ht="26.4" hidden="false" customHeight="false" outlineLevel="0" collapsed="false">
      <c r="C39" s="298" t="s">
        <v>150</v>
      </c>
    </row>
    <row r="40" customFormat="false" ht="26.4" hidden="false" customHeight="false" outlineLevel="0" collapsed="false">
      <c r="C40" s="298" t="s">
        <v>151</v>
      </c>
    </row>
    <row r="41" customFormat="false" ht="26.4" hidden="false" customHeight="false" outlineLevel="0" collapsed="false">
      <c r="C41" s="281" t="s">
        <v>152</v>
      </c>
    </row>
    <row r="42" customFormat="false" ht="26.4" hidden="false" customHeight="false" outlineLevel="0" collapsed="false">
      <c r="C42" s="281" t="s">
        <v>153</v>
      </c>
    </row>
  </sheetData>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1:10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25" width="0.8582995951417"/>
    <col collapsed="false" hidden="false" max="58" min="2" style="125" width="5.67611336032389"/>
    <col collapsed="false" hidden="false" max="59" min="59" style="125" width="1.07287449392713"/>
    <col collapsed="false" hidden="false" max="1025" min="60" style="125" width="4.39271255060729"/>
  </cols>
  <sheetData>
    <row r="1" s="126" customFormat="true" ht="20.25" hidden="false" customHeight="true" outlineLevel="0" collapsed="false">
      <c r="C1" s="127" t="s">
        <v>0</v>
      </c>
      <c r="D1" s="127"/>
      <c r="E1" s="127"/>
      <c r="F1" s="127"/>
      <c r="I1" s="128" t="s">
        <v>66</v>
      </c>
      <c r="L1" s="127"/>
      <c r="M1" s="127"/>
      <c r="N1" s="127"/>
      <c r="O1" s="127"/>
      <c r="P1" s="127"/>
      <c r="Q1" s="127"/>
      <c r="R1" s="127"/>
      <c r="S1" s="127"/>
      <c r="AO1" s="131" t="s">
        <v>67</v>
      </c>
      <c r="AP1" s="299" t="s">
        <v>154</v>
      </c>
      <c r="AQ1" s="299"/>
      <c r="AR1" s="299"/>
      <c r="AS1" s="299"/>
      <c r="AT1" s="299"/>
      <c r="AU1" s="299"/>
      <c r="AV1" s="299"/>
      <c r="AW1" s="299"/>
      <c r="AX1" s="299"/>
      <c r="AY1" s="299"/>
      <c r="AZ1" s="299"/>
      <c r="BA1" s="299"/>
      <c r="BB1" s="299"/>
      <c r="BC1" s="299"/>
      <c r="BD1" s="299"/>
      <c r="BE1" s="299"/>
      <c r="BF1" s="131" t="s">
        <v>5</v>
      </c>
    </row>
    <row r="2" s="135" customFormat="true" ht="20.25" hidden="false" customHeight="true" outlineLevel="0" collapsed="false">
      <c r="F2" s="128"/>
      <c r="I2" s="128"/>
      <c r="J2" s="128"/>
      <c r="L2" s="130"/>
      <c r="M2" s="130"/>
      <c r="N2" s="130"/>
      <c r="O2" s="130"/>
      <c r="P2" s="130"/>
      <c r="Q2" s="130"/>
      <c r="R2" s="130"/>
      <c r="S2" s="130"/>
      <c r="X2" s="132" t="s">
        <v>6</v>
      </c>
      <c r="Y2" s="11" t="n">
        <v>3</v>
      </c>
      <c r="Z2" s="11"/>
      <c r="AA2" s="15" t="s">
        <v>3</v>
      </c>
      <c r="AB2" s="133" t="n">
        <f aca="false">IF(Y2=0,"",YEAR(DATE(2018+Y2,1,1)))</f>
        <v>2021</v>
      </c>
      <c r="AC2" s="133"/>
      <c r="AD2" s="16" t="s">
        <v>7</v>
      </c>
      <c r="AE2" s="134" t="s">
        <v>8</v>
      </c>
      <c r="AF2" s="11" t="n">
        <v>4</v>
      </c>
      <c r="AG2" s="11"/>
      <c r="AH2" s="134" t="s">
        <v>9</v>
      </c>
      <c r="AO2" s="131" t="s">
        <v>69</v>
      </c>
      <c r="AP2" s="14"/>
      <c r="AQ2" s="14"/>
      <c r="AR2" s="14"/>
      <c r="AS2" s="14"/>
      <c r="AT2" s="14"/>
      <c r="AU2" s="14"/>
      <c r="AV2" s="14"/>
      <c r="AW2" s="14"/>
      <c r="AX2" s="14"/>
      <c r="AY2" s="14"/>
      <c r="AZ2" s="14"/>
      <c r="BA2" s="14"/>
      <c r="BB2" s="14"/>
      <c r="BC2" s="14"/>
      <c r="BD2" s="14"/>
      <c r="BE2" s="14"/>
      <c r="BF2" s="131" t="s">
        <v>5</v>
      </c>
      <c r="BG2" s="130"/>
      <c r="BH2" s="130"/>
      <c r="BI2" s="130"/>
    </row>
    <row r="3" customFormat="false" ht="20.25" hidden="false" customHeight="true" outlineLevel="0" collapsed="false">
      <c r="A3" s="135"/>
      <c r="B3" s="135"/>
      <c r="C3" s="135"/>
      <c r="D3" s="135"/>
      <c r="E3" s="135"/>
      <c r="F3" s="128"/>
      <c r="G3" s="135"/>
      <c r="H3" s="135"/>
      <c r="I3" s="128"/>
      <c r="J3" s="0"/>
      <c r="K3" s="130"/>
      <c r="L3" s="130"/>
      <c r="M3" s="130"/>
      <c r="N3" s="130"/>
      <c r="O3" s="130"/>
      <c r="P3" s="130"/>
      <c r="Q3" s="130"/>
      <c r="R3" s="0"/>
      <c r="S3" s="0"/>
      <c r="T3" s="135"/>
      <c r="U3" s="135"/>
      <c r="V3" s="135"/>
      <c r="W3" s="135"/>
      <c r="X3" s="0"/>
      <c r="Y3" s="300"/>
      <c r="Z3" s="300"/>
      <c r="AA3" s="301"/>
      <c r="AB3" s="302"/>
      <c r="AC3" s="301"/>
      <c r="AD3" s="0"/>
      <c r="AE3" s="0"/>
      <c r="AF3" s="0"/>
      <c r="AG3" s="0"/>
      <c r="AH3" s="0"/>
      <c r="AI3" s="0"/>
      <c r="AJ3" s="0"/>
      <c r="AK3" s="0"/>
      <c r="AL3" s="0"/>
      <c r="AM3" s="0"/>
      <c r="AN3" s="0"/>
      <c r="AO3" s="0"/>
      <c r="AP3" s="0"/>
      <c r="AQ3" s="0"/>
      <c r="AR3" s="0"/>
      <c r="AS3" s="0"/>
      <c r="AT3" s="0"/>
      <c r="AU3" s="0"/>
      <c r="AV3" s="0"/>
      <c r="AW3" s="0"/>
      <c r="AX3" s="0"/>
      <c r="AY3" s="0"/>
      <c r="AZ3" s="142" t="s">
        <v>11</v>
      </c>
      <c r="BA3" s="24" t="s">
        <v>12</v>
      </c>
      <c r="BB3" s="24"/>
      <c r="BC3" s="24"/>
      <c r="BD3" s="24"/>
      <c r="BE3" s="13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135"/>
      <c r="B4" s="135"/>
      <c r="C4" s="135"/>
      <c r="D4" s="135"/>
      <c r="E4" s="135"/>
      <c r="F4" s="128"/>
      <c r="G4" s="135"/>
      <c r="H4" s="135"/>
      <c r="I4" s="128"/>
      <c r="J4" s="0"/>
      <c r="K4" s="130"/>
      <c r="L4" s="130"/>
      <c r="M4" s="130"/>
      <c r="N4" s="130"/>
      <c r="O4" s="130"/>
      <c r="P4" s="130"/>
      <c r="Q4" s="130"/>
      <c r="R4" s="0"/>
      <c r="S4" s="0"/>
      <c r="T4" s="135"/>
      <c r="U4" s="135"/>
      <c r="V4" s="135"/>
      <c r="W4" s="135"/>
      <c r="X4" s="0"/>
      <c r="Y4" s="300"/>
      <c r="Z4" s="300"/>
      <c r="AA4" s="301"/>
      <c r="AB4" s="302"/>
      <c r="AC4" s="301"/>
      <c r="AD4" s="0"/>
      <c r="AE4" s="0"/>
      <c r="AF4" s="0"/>
      <c r="AG4" s="0"/>
      <c r="AH4" s="0"/>
      <c r="AI4" s="0"/>
      <c r="AJ4" s="0"/>
      <c r="AK4" s="0"/>
      <c r="AL4" s="0"/>
      <c r="AM4" s="0"/>
      <c r="AN4" s="0"/>
      <c r="AO4" s="0"/>
      <c r="AP4" s="0"/>
      <c r="AQ4" s="0"/>
      <c r="AR4" s="0"/>
      <c r="AS4" s="0"/>
      <c r="AT4" s="0"/>
      <c r="AU4" s="0"/>
      <c r="AV4" s="0"/>
      <c r="AW4" s="0"/>
      <c r="AX4" s="0"/>
      <c r="AY4" s="0"/>
      <c r="AZ4" s="142" t="s">
        <v>13</v>
      </c>
      <c r="BA4" s="24" t="s">
        <v>14</v>
      </c>
      <c r="BB4" s="24"/>
      <c r="BC4" s="24"/>
      <c r="BD4" s="24"/>
      <c r="BE4" s="13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135"/>
      <c r="B5" s="135"/>
      <c r="C5" s="135"/>
      <c r="D5" s="135"/>
      <c r="E5" s="135"/>
      <c r="F5" s="128"/>
      <c r="G5" s="135"/>
      <c r="H5" s="135"/>
      <c r="I5" s="128"/>
      <c r="J5" s="0"/>
      <c r="K5" s="130"/>
      <c r="L5" s="130"/>
      <c r="M5" s="130"/>
      <c r="N5" s="130"/>
      <c r="O5" s="130"/>
      <c r="P5" s="130"/>
      <c r="Q5" s="130"/>
      <c r="R5" s="0"/>
      <c r="S5" s="0"/>
      <c r="T5" s="135"/>
      <c r="U5" s="135"/>
      <c r="V5" s="135"/>
      <c r="W5" s="135"/>
      <c r="X5" s="0"/>
      <c r="Y5" s="182"/>
      <c r="Z5" s="182"/>
      <c r="AA5" s="0"/>
      <c r="AB5" s="0"/>
      <c r="AC5" s="0"/>
      <c r="AD5" s="0"/>
      <c r="AE5" s="0"/>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44"/>
      <c r="BE5" s="144"/>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135"/>
      <c r="B6" s="145"/>
      <c r="C6" s="156"/>
      <c r="D6" s="156"/>
      <c r="E6" s="156"/>
      <c r="F6" s="156"/>
      <c r="G6" s="149"/>
      <c r="H6" s="149"/>
      <c r="I6" s="149"/>
      <c r="J6" s="30"/>
      <c r="K6" s="149"/>
      <c r="L6" s="149"/>
      <c r="M6" s="149"/>
      <c r="N6" s="136"/>
      <c r="O6" s="136"/>
      <c r="P6" s="136"/>
      <c r="Q6" s="136"/>
      <c r="R6" s="136"/>
      <c r="S6" s="136"/>
      <c r="T6" s="136"/>
      <c r="U6" s="136"/>
      <c r="V6" s="136"/>
      <c r="W6" s="136"/>
      <c r="X6" s="136"/>
      <c r="Y6" s="136"/>
      <c r="Z6" s="136"/>
      <c r="AA6" s="136"/>
      <c r="AB6" s="136"/>
      <c r="AC6" s="136"/>
      <c r="AD6" s="136"/>
      <c r="AE6" s="136"/>
      <c r="AF6" s="35"/>
      <c r="AG6" s="35"/>
      <c r="AH6" s="35"/>
      <c r="AI6" s="35"/>
      <c r="AJ6" s="35"/>
      <c r="AK6" s="35" t="s">
        <v>155</v>
      </c>
      <c r="AL6" s="126"/>
      <c r="AM6" s="126"/>
      <c r="AN6" s="126"/>
      <c r="AO6" s="126"/>
      <c r="AP6" s="126"/>
      <c r="AQ6" s="126"/>
      <c r="AR6" s="0"/>
      <c r="AS6" s="303"/>
      <c r="AT6" s="303"/>
      <c r="AU6" s="304"/>
      <c r="AV6" s="126"/>
      <c r="AW6" s="37" t="n">
        <v>40</v>
      </c>
      <c r="AX6" s="37"/>
      <c r="AY6" s="305" t="s">
        <v>16</v>
      </c>
      <c r="AZ6" s="148"/>
      <c r="BA6" s="37" t="n">
        <v>160</v>
      </c>
      <c r="BB6" s="37"/>
      <c r="BC6" s="306" t="s">
        <v>17</v>
      </c>
      <c r="BD6" s="126"/>
      <c r="BE6" s="144"/>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135"/>
      <c r="B7" s="145"/>
      <c r="C7" s="147"/>
      <c r="D7" s="147"/>
      <c r="E7" s="147"/>
      <c r="F7" s="149"/>
      <c r="G7" s="149"/>
      <c r="H7" s="149"/>
      <c r="I7" s="149"/>
      <c r="J7" s="149"/>
      <c r="K7" s="149"/>
      <c r="L7" s="149"/>
      <c r="M7" s="149"/>
      <c r="N7" s="136"/>
      <c r="O7" s="136"/>
      <c r="P7" s="136"/>
      <c r="Q7" s="136"/>
      <c r="R7" s="136"/>
      <c r="S7" s="136"/>
      <c r="T7" s="136"/>
      <c r="U7" s="136"/>
      <c r="V7" s="136"/>
      <c r="W7" s="136"/>
      <c r="X7" s="136"/>
      <c r="Y7" s="136"/>
      <c r="Z7" s="136"/>
      <c r="AA7" s="136"/>
      <c r="AB7" s="136"/>
      <c r="AC7" s="136"/>
      <c r="AD7" s="136"/>
      <c r="AE7" s="136"/>
      <c r="AF7" s="35"/>
      <c r="AG7" s="35"/>
      <c r="AH7" s="35"/>
      <c r="AI7" s="35"/>
      <c r="AJ7" s="35"/>
      <c r="AK7" s="35"/>
      <c r="AL7" s="35"/>
      <c r="AM7" s="35"/>
      <c r="AN7" s="35"/>
      <c r="AO7" s="35"/>
      <c r="AP7" s="35"/>
      <c r="AQ7" s="35"/>
      <c r="AR7" s="35"/>
      <c r="AS7" s="35"/>
      <c r="AT7" s="35"/>
      <c r="AU7" s="35"/>
      <c r="AV7" s="35"/>
      <c r="AW7" s="39"/>
      <c r="AX7" s="39"/>
      <c r="AY7" s="39"/>
      <c r="AZ7" s="39"/>
      <c r="BA7" s="39"/>
      <c r="BB7" s="39"/>
      <c r="BC7" s="35"/>
      <c r="BD7" s="172"/>
      <c r="BE7" s="172"/>
      <c r="BF7" s="136"/>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135"/>
      <c r="B8" s="152"/>
      <c r="C8" s="33"/>
      <c r="D8" s="33"/>
      <c r="E8" s="33"/>
      <c r="F8" s="25"/>
      <c r="G8" s="25"/>
      <c r="H8" s="25"/>
      <c r="I8" s="25"/>
      <c r="J8" s="25"/>
      <c r="K8" s="25"/>
      <c r="L8" s="25"/>
      <c r="M8" s="25"/>
      <c r="N8" s="136"/>
      <c r="O8" s="136"/>
      <c r="P8" s="136"/>
      <c r="Q8" s="136"/>
      <c r="R8" s="136"/>
      <c r="S8" s="136"/>
      <c r="T8" s="136"/>
      <c r="U8" s="136"/>
      <c r="V8" s="136"/>
      <c r="W8" s="136"/>
      <c r="X8" s="136"/>
      <c r="Y8" s="136"/>
      <c r="Z8" s="136"/>
      <c r="AA8" s="136"/>
      <c r="AB8" s="136"/>
      <c r="AC8" s="136"/>
      <c r="AD8" s="136"/>
      <c r="AE8" s="136"/>
      <c r="AF8" s="147"/>
      <c r="AG8" s="156"/>
      <c r="AH8" s="34"/>
      <c r="AI8" s="155"/>
      <c r="AJ8" s="156"/>
      <c r="AK8" s="0"/>
      <c r="AL8" s="35" t="s">
        <v>156</v>
      </c>
      <c r="AM8" s="35"/>
      <c r="AN8" s="34"/>
      <c r="AO8" s="35"/>
      <c r="AP8" s="156"/>
      <c r="AQ8" s="156"/>
      <c r="AR8" s="34"/>
      <c r="AS8" s="35"/>
      <c r="AT8" s="158"/>
      <c r="AU8" s="158"/>
      <c r="AV8" s="158"/>
      <c r="AW8" s="39"/>
      <c r="AX8" s="39"/>
      <c r="AY8" s="307" t="s">
        <v>157</v>
      </c>
      <c r="AZ8" s="39"/>
      <c r="BA8" s="37"/>
      <c r="BB8" s="37"/>
      <c r="BC8" s="306" t="s">
        <v>158</v>
      </c>
      <c r="BD8" s="0"/>
      <c r="BE8" s="35"/>
      <c r="BF8" s="136"/>
      <c r="BG8" s="0"/>
      <c r="BH8" s="0"/>
      <c r="BI8" s="130"/>
      <c r="BJ8" s="130"/>
      <c r="BK8" s="13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135"/>
      <c r="B9" s="152"/>
      <c r="C9" s="33"/>
      <c r="D9" s="33"/>
      <c r="E9" s="33"/>
      <c r="F9" s="25"/>
      <c r="G9" s="25"/>
      <c r="H9" s="25"/>
      <c r="I9" s="25"/>
      <c r="J9" s="25"/>
      <c r="K9" s="25"/>
      <c r="L9" s="25"/>
      <c r="M9" s="25"/>
      <c r="N9" s="136"/>
      <c r="O9" s="136"/>
      <c r="P9" s="136"/>
      <c r="Q9" s="136"/>
      <c r="R9" s="136"/>
      <c r="S9" s="136"/>
      <c r="T9" s="136"/>
      <c r="U9" s="136"/>
      <c r="V9" s="136"/>
      <c r="W9" s="136"/>
      <c r="X9" s="136"/>
      <c r="Y9" s="136"/>
      <c r="Z9" s="136"/>
      <c r="AA9" s="136"/>
      <c r="AB9" s="136"/>
      <c r="AC9" s="136"/>
      <c r="AD9" s="136"/>
      <c r="AE9" s="136"/>
      <c r="AF9" s="147"/>
      <c r="AG9" s="156"/>
      <c r="AH9" s="34"/>
      <c r="AI9" s="155"/>
      <c r="AJ9" s="156"/>
      <c r="AK9" s="156"/>
      <c r="AL9" s="156"/>
      <c r="AM9" s="156"/>
      <c r="AN9" s="34"/>
      <c r="AO9" s="35"/>
      <c r="AP9" s="158"/>
      <c r="AQ9" s="158"/>
      <c r="AR9" s="158"/>
      <c r="AS9" s="35"/>
      <c r="AT9" s="35"/>
      <c r="AU9" s="35"/>
      <c r="AV9" s="35"/>
      <c r="AW9" s="35"/>
      <c r="AX9" s="35"/>
      <c r="AY9" s="35"/>
      <c r="AZ9" s="35"/>
      <c r="BA9" s="35"/>
      <c r="BB9" s="35"/>
      <c r="BC9" s="35"/>
      <c r="BD9" s="35"/>
      <c r="BE9" s="35"/>
      <c r="BF9" s="136"/>
      <c r="BG9" s="0"/>
      <c r="BH9" s="0"/>
      <c r="BI9" s="130"/>
      <c r="BJ9" s="130"/>
      <c r="BK9" s="13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135"/>
      <c r="B10" s="0"/>
      <c r="C10" s="0"/>
      <c r="D10" s="0"/>
      <c r="E10" s="0"/>
      <c r="F10" s="0"/>
      <c r="G10" s="0"/>
      <c r="H10" s="0"/>
      <c r="I10" s="0"/>
      <c r="J10" s="0"/>
      <c r="K10" s="0"/>
      <c r="L10" s="0"/>
      <c r="M10" s="0"/>
      <c r="N10" s="0"/>
      <c r="O10" s="0"/>
      <c r="P10" s="149"/>
      <c r="Q10" s="149"/>
      <c r="R10" s="146"/>
      <c r="S10" s="308"/>
      <c r="T10" s="308"/>
      <c r="U10" s="145"/>
      <c r="V10" s="29"/>
      <c r="W10" s="136"/>
      <c r="X10" s="136"/>
      <c r="Y10" s="147"/>
      <c r="Z10" s="153"/>
      <c r="AA10" s="145"/>
      <c r="AB10" s="147"/>
      <c r="AC10" s="147"/>
      <c r="AD10" s="147"/>
      <c r="AE10" s="154"/>
      <c r="AF10" s="155"/>
      <c r="AG10" s="155"/>
      <c r="AH10" s="155"/>
      <c r="AI10" s="156"/>
      <c r="AJ10" s="146"/>
      <c r="AK10" s="153"/>
      <c r="AL10" s="35"/>
      <c r="AM10" s="34"/>
      <c r="AN10" s="34"/>
      <c r="AO10" s="34"/>
      <c r="AP10" s="34"/>
      <c r="AQ10" s="145" t="s">
        <v>159</v>
      </c>
      <c r="AR10" s="34"/>
      <c r="AS10" s="34"/>
      <c r="AT10" s="34"/>
      <c r="AU10" s="34"/>
      <c r="AV10" s="34"/>
      <c r="AW10" s="34"/>
      <c r="AX10" s="34"/>
      <c r="AY10" s="34"/>
      <c r="AZ10" s="34"/>
      <c r="BA10" s="147"/>
      <c r="BB10" s="155"/>
      <c r="BC10" s="156"/>
      <c r="BD10" s="156"/>
      <c r="BE10" s="147"/>
      <c r="BF10" s="156"/>
      <c r="BG10" s="0"/>
      <c r="BH10" s="0"/>
      <c r="BI10" s="130"/>
      <c r="BJ10" s="130"/>
      <c r="BK10" s="13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135"/>
      <c r="B11" s="0"/>
      <c r="C11" s="0"/>
      <c r="D11" s="0"/>
      <c r="E11" s="0"/>
      <c r="F11" s="0"/>
      <c r="G11" s="0"/>
      <c r="H11" s="0"/>
      <c r="I11" s="0"/>
      <c r="J11" s="0"/>
      <c r="K11" s="0"/>
      <c r="L11" s="0"/>
      <c r="M11" s="0"/>
      <c r="N11" s="0"/>
      <c r="O11" s="0"/>
      <c r="P11" s="34"/>
      <c r="Q11" s="156"/>
      <c r="R11" s="156"/>
      <c r="S11" s="156"/>
      <c r="T11" s="156"/>
      <c r="U11" s="136"/>
      <c r="V11" s="136"/>
      <c r="W11" s="136"/>
      <c r="X11" s="136"/>
      <c r="Y11" s="34"/>
      <c r="Z11" s="156"/>
      <c r="AA11" s="156"/>
      <c r="AB11" s="34"/>
      <c r="AC11" s="34"/>
      <c r="AD11" s="34"/>
      <c r="AE11" s="154"/>
      <c r="AF11" s="147"/>
      <c r="AG11" s="155"/>
      <c r="AH11" s="156"/>
      <c r="AI11" s="155"/>
      <c r="AJ11" s="156"/>
      <c r="AK11" s="156"/>
      <c r="AL11" s="156"/>
      <c r="AM11" s="147"/>
      <c r="AN11" s="145"/>
      <c r="AO11" s="147"/>
      <c r="AP11" s="147"/>
      <c r="AQ11" s="309" t="s">
        <v>160</v>
      </c>
      <c r="AR11" s="156"/>
      <c r="AS11" s="156"/>
      <c r="AT11" s="156"/>
      <c r="AU11" s="156"/>
      <c r="AV11" s="156"/>
      <c r="AW11" s="156"/>
      <c r="AX11" s="156"/>
      <c r="AY11" s="156"/>
      <c r="AZ11" s="173" t="n">
        <v>0.291666666666667</v>
      </c>
      <c r="BA11" s="173"/>
      <c r="BB11" s="173"/>
      <c r="BC11" s="310" t="s">
        <v>74</v>
      </c>
      <c r="BD11" s="173" t="n">
        <v>0.833333333333333</v>
      </c>
      <c r="BE11" s="173"/>
      <c r="BF11" s="173"/>
      <c r="BG11" s="0"/>
      <c r="BH11" s="0"/>
      <c r="BI11" s="130"/>
      <c r="BJ11" s="130"/>
      <c r="BK11" s="13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135"/>
      <c r="B12" s="0"/>
      <c r="C12" s="0"/>
      <c r="D12" s="0"/>
      <c r="E12" s="0"/>
      <c r="F12" s="0"/>
      <c r="G12" s="0"/>
      <c r="H12" s="0"/>
      <c r="I12" s="0"/>
      <c r="J12" s="0"/>
      <c r="K12" s="0"/>
      <c r="L12" s="0"/>
      <c r="M12" s="0"/>
      <c r="N12" s="0"/>
      <c r="O12" s="0"/>
      <c r="P12" s="167"/>
      <c r="Q12" s="167"/>
      <c r="R12" s="167"/>
      <c r="S12" s="167"/>
      <c r="T12" s="167"/>
      <c r="U12" s="167"/>
      <c r="V12" s="136"/>
      <c r="W12" s="136"/>
      <c r="X12" s="136"/>
      <c r="Y12" s="30"/>
      <c r="Z12" s="167"/>
      <c r="AA12" s="167"/>
      <c r="AB12" s="30"/>
      <c r="AC12" s="147"/>
      <c r="AD12" s="147"/>
      <c r="AE12" s="168"/>
      <c r="AF12" s="145"/>
      <c r="AG12" s="155"/>
      <c r="AH12" s="156"/>
      <c r="AI12" s="155"/>
      <c r="AJ12" s="156"/>
      <c r="AK12" s="156"/>
      <c r="AL12" s="156"/>
      <c r="AM12" s="30"/>
      <c r="AN12" s="149"/>
      <c r="AO12" s="149"/>
      <c r="AP12" s="149"/>
      <c r="AQ12" s="309" t="s">
        <v>161</v>
      </c>
      <c r="AR12" s="156"/>
      <c r="AS12" s="156"/>
      <c r="AT12" s="156"/>
      <c r="AU12" s="156"/>
      <c r="AV12" s="156"/>
      <c r="AW12" s="156"/>
      <c r="AX12" s="156"/>
      <c r="AY12" s="156"/>
      <c r="AZ12" s="173" t="n">
        <v>0.833333333333333</v>
      </c>
      <c r="BA12" s="173"/>
      <c r="BB12" s="173"/>
      <c r="BC12" s="310" t="s">
        <v>74</v>
      </c>
      <c r="BD12" s="173" t="n">
        <v>0.291666666666667</v>
      </c>
      <c r="BE12" s="173"/>
      <c r="BF12" s="173"/>
      <c r="BG12" s="0"/>
      <c r="BH12" s="0"/>
      <c r="BI12" s="130"/>
      <c r="BJ12" s="130"/>
      <c r="BK12" s="13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2" hidden="false" customHeight="true" outlineLevel="0" collapsed="false">
      <c r="A13" s="0"/>
      <c r="B13" s="187"/>
      <c r="C13" s="188"/>
      <c r="D13" s="188"/>
      <c r="E13" s="188"/>
      <c r="F13" s="188"/>
      <c r="G13" s="187"/>
      <c r="H13" s="187"/>
      <c r="I13" s="187"/>
      <c r="J13" s="187"/>
      <c r="K13" s="187"/>
      <c r="L13" s="187"/>
      <c r="M13" s="187"/>
      <c r="N13" s="187"/>
      <c r="O13" s="187"/>
      <c r="P13" s="187"/>
      <c r="Q13" s="187"/>
      <c r="R13" s="187"/>
      <c r="S13" s="187"/>
      <c r="T13" s="187"/>
      <c r="U13" s="187"/>
      <c r="V13" s="187"/>
      <c r="W13" s="187"/>
      <c r="X13" s="187"/>
      <c r="Y13" s="188"/>
      <c r="Z13" s="187"/>
      <c r="AA13" s="187"/>
      <c r="AB13" s="187"/>
      <c r="AC13" s="187"/>
      <c r="AD13" s="187"/>
      <c r="AE13" s="187"/>
      <c r="AF13" s="187"/>
      <c r="AG13" s="187"/>
      <c r="AH13" s="187"/>
      <c r="AI13" s="187"/>
      <c r="AJ13" s="187"/>
      <c r="AK13" s="187"/>
      <c r="AL13" s="0"/>
      <c r="AM13" s="0"/>
      <c r="AN13" s="0"/>
      <c r="AO13" s="0"/>
      <c r="AP13" s="265"/>
      <c r="AQ13" s="0"/>
      <c r="AR13" s="0"/>
      <c r="AS13" s="0"/>
      <c r="AT13" s="0"/>
      <c r="AU13" s="0"/>
      <c r="AV13" s="0"/>
      <c r="AW13" s="0"/>
      <c r="AX13" s="0"/>
      <c r="AY13" s="0"/>
      <c r="AZ13" s="0"/>
      <c r="BA13" s="0"/>
      <c r="BB13" s="0"/>
      <c r="BC13" s="0"/>
      <c r="BD13" s="0"/>
      <c r="BE13" s="0"/>
      <c r="BF13" s="0"/>
      <c r="BG13" s="189"/>
      <c r="BH13" s="189"/>
      <c r="BI13" s="189"/>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6" hidden="false" customHeight="true" outlineLevel="0" collapsed="false">
      <c r="A14" s="0"/>
      <c r="B14" s="190" t="s">
        <v>18</v>
      </c>
      <c r="C14" s="191" t="s">
        <v>77</v>
      </c>
      <c r="D14" s="191"/>
      <c r="E14" s="191"/>
      <c r="F14" s="192" t="s">
        <v>78</v>
      </c>
      <c r="G14" s="193" t="s">
        <v>162</v>
      </c>
      <c r="H14" s="193"/>
      <c r="I14" s="193"/>
      <c r="J14" s="193"/>
      <c r="K14" s="193" t="s">
        <v>80</v>
      </c>
      <c r="L14" s="193"/>
      <c r="M14" s="193"/>
      <c r="N14" s="311" t="s">
        <v>163</v>
      </c>
      <c r="O14" s="311"/>
      <c r="P14" s="311"/>
      <c r="Q14" s="311"/>
      <c r="R14" s="311"/>
      <c r="S14" s="312"/>
      <c r="T14" s="313"/>
      <c r="U14" s="313"/>
      <c r="V14" s="313"/>
      <c r="W14" s="313"/>
      <c r="X14" s="313"/>
      <c r="Y14" s="313"/>
      <c r="Z14" s="313"/>
      <c r="AA14" s="313"/>
      <c r="AB14" s="313"/>
      <c r="AC14" s="313"/>
      <c r="AD14" s="313"/>
      <c r="AE14" s="313"/>
      <c r="AF14" s="313"/>
      <c r="AG14" s="313" t="s">
        <v>81</v>
      </c>
      <c r="AH14" s="313"/>
      <c r="AI14" s="313"/>
      <c r="AJ14" s="313"/>
      <c r="AK14" s="313"/>
      <c r="AL14" s="313"/>
      <c r="AM14" s="313"/>
      <c r="AN14" s="314"/>
      <c r="AO14" s="314"/>
      <c r="AP14" s="313"/>
      <c r="AQ14" s="313"/>
      <c r="AR14" s="313"/>
      <c r="AS14" s="313"/>
      <c r="AT14" s="313"/>
      <c r="AU14" s="313"/>
      <c r="AV14" s="313"/>
      <c r="AW14" s="315"/>
      <c r="AX14" s="316" t="str">
        <f aca="false">IF(BA3="計画","(11)1～4週目の勤務時間数合計","(11)1か月の勤務時間数　合計")</f>
        <v>(11)1か月の勤務時間数　合計</v>
      </c>
      <c r="AY14" s="316"/>
      <c r="AZ14" s="195" t="s">
        <v>164</v>
      </c>
      <c r="BA14" s="195"/>
      <c r="BB14" s="317" t="s">
        <v>165</v>
      </c>
      <c r="BC14" s="317"/>
      <c r="BD14" s="317"/>
      <c r="BE14" s="317"/>
      <c r="BF14" s="317"/>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190"/>
      <c r="C15" s="191"/>
      <c r="D15" s="191"/>
      <c r="E15" s="191"/>
      <c r="F15" s="192"/>
      <c r="G15" s="193"/>
      <c r="H15" s="193"/>
      <c r="I15" s="193"/>
      <c r="J15" s="193"/>
      <c r="K15" s="193"/>
      <c r="L15" s="193"/>
      <c r="M15" s="193"/>
      <c r="N15" s="311"/>
      <c r="O15" s="311"/>
      <c r="P15" s="311"/>
      <c r="Q15" s="311"/>
      <c r="R15" s="311"/>
      <c r="S15" s="318" t="s">
        <v>26</v>
      </c>
      <c r="T15" s="318"/>
      <c r="U15" s="318"/>
      <c r="V15" s="318"/>
      <c r="W15" s="318"/>
      <c r="X15" s="318"/>
      <c r="Y15" s="318"/>
      <c r="Z15" s="319" t="s">
        <v>27</v>
      </c>
      <c r="AA15" s="319"/>
      <c r="AB15" s="319"/>
      <c r="AC15" s="319"/>
      <c r="AD15" s="319"/>
      <c r="AE15" s="319"/>
      <c r="AF15" s="319"/>
      <c r="AG15" s="319" t="s">
        <v>28</v>
      </c>
      <c r="AH15" s="319"/>
      <c r="AI15" s="319"/>
      <c r="AJ15" s="319"/>
      <c r="AK15" s="319"/>
      <c r="AL15" s="319"/>
      <c r="AM15" s="319"/>
      <c r="AN15" s="319" t="s">
        <v>29</v>
      </c>
      <c r="AO15" s="319"/>
      <c r="AP15" s="319"/>
      <c r="AQ15" s="319"/>
      <c r="AR15" s="319"/>
      <c r="AS15" s="319"/>
      <c r="AT15" s="319"/>
      <c r="AU15" s="320" t="s">
        <v>30</v>
      </c>
      <c r="AV15" s="320"/>
      <c r="AW15" s="320"/>
      <c r="AX15" s="316"/>
      <c r="AY15" s="316"/>
      <c r="AZ15" s="195"/>
      <c r="BA15" s="195"/>
      <c r="BB15" s="317"/>
      <c r="BC15" s="317"/>
      <c r="BD15" s="317"/>
      <c r="BE15" s="317"/>
      <c r="BF15" s="317"/>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0"/>
      <c r="B16" s="190"/>
      <c r="C16" s="191"/>
      <c r="D16" s="191"/>
      <c r="E16" s="191"/>
      <c r="F16" s="192"/>
      <c r="G16" s="193"/>
      <c r="H16" s="193"/>
      <c r="I16" s="193"/>
      <c r="J16" s="193"/>
      <c r="K16" s="193"/>
      <c r="L16" s="193"/>
      <c r="M16" s="193"/>
      <c r="N16" s="311"/>
      <c r="O16" s="311"/>
      <c r="P16" s="311"/>
      <c r="Q16" s="311"/>
      <c r="R16" s="311"/>
      <c r="S16" s="205" t="n">
        <v>1</v>
      </c>
      <c r="T16" s="203" t="n">
        <v>2</v>
      </c>
      <c r="U16" s="203" t="n">
        <v>3</v>
      </c>
      <c r="V16" s="203" t="n">
        <v>4</v>
      </c>
      <c r="W16" s="203" t="n">
        <v>5</v>
      </c>
      <c r="X16" s="203" t="n">
        <v>6</v>
      </c>
      <c r="Y16" s="204" t="n">
        <v>7</v>
      </c>
      <c r="Z16" s="202" t="n">
        <v>8</v>
      </c>
      <c r="AA16" s="203" t="n">
        <v>9</v>
      </c>
      <c r="AB16" s="203" t="n">
        <v>10</v>
      </c>
      <c r="AC16" s="203" t="n">
        <v>11</v>
      </c>
      <c r="AD16" s="203" t="n">
        <v>12</v>
      </c>
      <c r="AE16" s="203" t="n">
        <v>13</v>
      </c>
      <c r="AF16" s="204" t="n">
        <v>14</v>
      </c>
      <c r="AG16" s="205" t="n">
        <v>15</v>
      </c>
      <c r="AH16" s="203" t="n">
        <v>16</v>
      </c>
      <c r="AI16" s="203" t="n">
        <v>17</v>
      </c>
      <c r="AJ16" s="203" t="n">
        <v>18</v>
      </c>
      <c r="AK16" s="203" t="n">
        <v>19</v>
      </c>
      <c r="AL16" s="203" t="n">
        <v>20</v>
      </c>
      <c r="AM16" s="204" t="n">
        <v>21</v>
      </c>
      <c r="AN16" s="202" t="n">
        <v>22</v>
      </c>
      <c r="AO16" s="203" t="n">
        <v>23</v>
      </c>
      <c r="AP16" s="203" t="n">
        <v>24</v>
      </c>
      <c r="AQ16" s="203" t="n">
        <v>25</v>
      </c>
      <c r="AR16" s="203" t="n">
        <v>26</v>
      </c>
      <c r="AS16" s="203" t="n">
        <v>27</v>
      </c>
      <c r="AT16" s="204" t="n">
        <v>28</v>
      </c>
      <c r="AU16" s="206" t="str">
        <f aca="false">IF($BA$3="暦月",IF(DAY(DATE($AB$2,$AF$2,29))=29,29,""),"")</f>
        <v>
        </v>
      </c>
      <c r="AV16" s="207" t="str">
        <f aca="false">IF($BA$3="暦月",IF(DAY(DATE($AB$2,$AF$2,30))=30,30,""),"")</f>
        <v>
        </v>
      </c>
      <c r="AW16" s="208" t="str">
        <f aca="false">IF($BA$3="暦月",IF(DAY(DATE($AB$2,$AF$2,31))=31,31,""),"")</f>
        <v>
        </v>
      </c>
      <c r="AX16" s="316"/>
      <c r="AY16" s="316"/>
      <c r="AZ16" s="195"/>
      <c r="BA16" s="195"/>
      <c r="BB16" s="317"/>
      <c r="BC16" s="317"/>
      <c r="BD16" s="317"/>
      <c r="BE16" s="317"/>
      <c r="BF16" s="317"/>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true" customHeight="true" outlineLevel="0" collapsed="false">
      <c r="A17" s="0"/>
      <c r="B17" s="190"/>
      <c r="C17" s="191"/>
      <c r="D17" s="191"/>
      <c r="E17" s="191"/>
      <c r="F17" s="192"/>
      <c r="G17" s="193"/>
      <c r="H17" s="193"/>
      <c r="I17" s="193"/>
      <c r="J17" s="193"/>
      <c r="K17" s="193"/>
      <c r="L17" s="193"/>
      <c r="M17" s="193"/>
      <c r="N17" s="311"/>
      <c r="O17" s="311"/>
      <c r="P17" s="311"/>
      <c r="Q17" s="311"/>
      <c r="R17" s="311"/>
      <c r="S17" s="205" t="n">
        <f aca="false">WEEKDAY(DATE($AB$2,$AF$2,1))</f>
        <v>5</v>
      </c>
      <c r="T17" s="203" t="n">
        <f aca="false">WEEKDAY(DATE($AB$2,$AF$2,2))</f>
        <v>6</v>
      </c>
      <c r="U17" s="203" t="n">
        <f aca="false">WEEKDAY(DATE($AB$2,$AF$2,3))</f>
        <v>7</v>
      </c>
      <c r="V17" s="203" t="n">
        <f aca="false">WEEKDAY(DATE($AB$2,$AF$2,4))</f>
        <v>1</v>
      </c>
      <c r="W17" s="203" t="n">
        <f aca="false">WEEKDAY(DATE($AB$2,$AF$2,5))</f>
        <v>2</v>
      </c>
      <c r="X17" s="203" t="n">
        <f aca="false">WEEKDAY(DATE($AB$2,$AF$2,6))</f>
        <v>3</v>
      </c>
      <c r="Y17" s="204" t="n">
        <f aca="false">WEEKDAY(DATE($AB$2,$AF$2,7))</f>
        <v>4</v>
      </c>
      <c r="Z17" s="202" t="n">
        <f aca="false">WEEKDAY(DATE($AB$2,$AF$2,8))</f>
        <v>5</v>
      </c>
      <c r="AA17" s="203" t="n">
        <f aca="false">WEEKDAY(DATE($AB$2,$AF$2,9))</f>
        <v>6</v>
      </c>
      <c r="AB17" s="203" t="n">
        <f aca="false">WEEKDAY(DATE($AB$2,$AF$2,10))</f>
        <v>7</v>
      </c>
      <c r="AC17" s="203" t="n">
        <f aca="false">WEEKDAY(DATE($AB$2,$AF$2,11))</f>
        <v>1</v>
      </c>
      <c r="AD17" s="203" t="n">
        <f aca="false">WEEKDAY(DATE($AB$2,$AF$2,12))</f>
        <v>2</v>
      </c>
      <c r="AE17" s="203" t="n">
        <f aca="false">WEEKDAY(DATE($AB$2,$AF$2,13))</f>
        <v>3</v>
      </c>
      <c r="AF17" s="204" t="n">
        <f aca="false">WEEKDAY(DATE($AB$2,$AF$2,14))</f>
        <v>4</v>
      </c>
      <c r="AG17" s="202" t="n">
        <f aca="false">WEEKDAY(DATE($AB$2,$AF$2,15))</f>
        <v>5</v>
      </c>
      <c r="AH17" s="203" t="n">
        <f aca="false">WEEKDAY(DATE($AB$2,$AF$2,16))</f>
        <v>6</v>
      </c>
      <c r="AI17" s="203" t="n">
        <f aca="false">WEEKDAY(DATE($AB$2,$AF$2,17))</f>
        <v>7</v>
      </c>
      <c r="AJ17" s="203" t="n">
        <f aca="false">WEEKDAY(DATE($AB$2,$AF$2,18))</f>
        <v>1</v>
      </c>
      <c r="AK17" s="203" t="n">
        <f aca="false">WEEKDAY(DATE($AB$2,$AF$2,19))</f>
        <v>2</v>
      </c>
      <c r="AL17" s="203" t="n">
        <f aca="false">WEEKDAY(DATE($AB$2,$AF$2,20))</f>
        <v>3</v>
      </c>
      <c r="AM17" s="204" t="n">
        <f aca="false">WEEKDAY(DATE($AB$2,$AF$2,21))</f>
        <v>4</v>
      </c>
      <c r="AN17" s="202" t="n">
        <f aca="false">WEEKDAY(DATE($AB$2,$AF$2,22))</f>
        <v>5</v>
      </c>
      <c r="AO17" s="203" t="n">
        <f aca="false">WEEKDAY(DATE($AB$2,$AF$2,23))</f>
        <v>6</v>
      </c>
      <c r="AP17" s="203" t="n">
        <f aca="false">WEEKDAY(DATE($AB$2,$AF$2,24))</f>
        <v>7</v>
      </c>
      <c r="AQ17" s="203" t="n">
        <f aca="false">WEEKDAY(DATE($AB$2,$AF$2,25))</f>
        <v>1</v>
      </c>
      <c r="AR17" s="203" t="n">
        <f aca="false">WEEKDAY(DATE($AB$2,$AF$2,26))</f>
        <v>2</v>
      </c>
      <c r="AS17" s="203" t="n">
        <f aca="false">WEEKDAY(DATE($AB$2,$AF$2,27))</f>
        <v>3</v>
      </c>
      <c r="AT17" s="204" t="n">
        <f aca="false">WEEKDAY(DATE($AB$2,$AF$2,28))</f>
        <v>4</v>
      </c>
      <c r="AU17" s="202" t="n">
        <f aca="false">IF(AU16=29,WEEKDAY(DATE($AB$2,$AF$2,29)),0)</f>
        <v>0</v>
      </c>
      <c r="AV17" s="203" t="n">
        <f aca="false">IF(AV16=30,WEEKDAY(DATE($AB$2,$AF$2,30)),0)</f>
        <v>0</v>
      </c>
      <c r="AW17" s="204" t="n">
        <f aca="false">IF(AW16=31,WEEKDAY(DATE($AB$2,$AF$2,31)),0)</f>
        <v>0</v>
      </c>
      <c r="AX17" s="316"/>
      <c r="AY17" s="316"/>
      <c r="AZ17" s="195"/>
      <c r="BA17" s="195"/>
      <c r="BB17" s="317"/>
      <c r="BC17" s="317"/>
      <c r="BD17" s="317"/>
      <c r="BE17" s="317"/>
      <c r="BF17" s="317"/>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190"/>
      <c r="C18" s="191"/>
      <c r="D18" s="191"/>
      <c r="E18" s="191"/>
      <c r="F18" s="192"/>
      <c r="G18" s="193"/>
      <c r="H18" s="193"/>
      <c r="I18" s="193"/>
      <c r="J18" s="193"/>
      <c r="K18" s="193"/>
      <c r="L18" s="193"/>
      <c r="M18" s="193"/>
      <c r="N18" s="311"/>
      <c r="O18" s="311"/>
      <c r="P18" s="311"/>
      <c r="Q18" s="311"/>
      <c r="R18" s="311"/>
      <c r="S18" s="321" t="str">
        <f aca="false">IF(S17=1,"日",IF(S17=2,"月",IF(S17=3,"火",IF(S17=4,"水",IF(S17=5,"木",IF(S17=6,"金","土"))))))</f>
        <v>木</v>
      </c>
      <c r="T18" s="210" t="str">
        <f aca="false">IF(T17=1,"日",IF(T17=2,"月",IF(T17=3,"火",IF(T17=4,"水",IF(T17=5,"木",IF(T17=6,"金","土"))))))</f>
        <v>金</v>
      </c>
      <c r="U18" s="210" t="str">
        <f aca="false">IF(U17=1,"日",IF(U17=2,"月",IF(U17=3,"火",IF(U17=4,"水",IF(U17=5,"木",IF(U17=6,"金","土"))))))</f>
        <v>土</v>
      </c>
      <c r="V18" s="210" t="str">
        <f aca="false">IF(V17=1,"日",IF(V17=2,"月",IF(V17=3,"火",IF(V17=4,"水",IF(V17=5,"木",IF(V17=6,"金","土"))))))</f>
        <v>日</v>
      </c>
      <c r="W18" s="210" t="str">
        <f aca="false">IF(W17=1,"日",IF(W17=2,"月",IF(W17=3,"火",IF(W17=4,"水",IF(W17=5,"木",IF(W17=6,"金","土"))))))</f>
        <v>月</v>
      </c>
      <c r="X18" s="210" t="str">
        <f aca="false">IF(X17=1,"日",IF(X17=2,"月",IF(X17=3,"火",IF(X17=4,"水",IF(X17=5,"木",IF(X17=6,"金","土"))))))</f>
        <v>火</v>
      </c>
      <c r="Y18" s="211" t="str">
        <f aca="false">IF(Y17=1,"日",IF(Y17=2,"月",IF(Y17=3,"火",IF(Y17=4,"水",IF(Y17=5,"木",IF(Y17=6,"金","土"))))))</f>
        <v>水</v>
      </c>
      <c r="Z18" s="209" t="str">
        <f aca="false">IF(Z17=1,"日",IF(Z17=2,"月",IF(Z17=3,"火",IF(Z17=4,"水",IF(Z17=5,"木",IF(Z17=6,"金","土"))))))</f>
        <v>木</v>
      </c>
      <c r="AA18" s="210" t="str">
        <f aca="false">IF(AA17=1,"日",IF(AA17=2,"月",IF(AA17=3,"火",IF(AA17=4,"水",IF(AA17=5,"木",IF(AA17=6,"金","土"))))))</f>
        <v>金</v>
      </c>
      <c r="AB18" s="210" t="str">
        <f aca="false">IF(AB17=1,"日",IF(AB17=2,"月",IF(AB17=3,"火",IF(AB17=4,"水",IF(AB17=5,"木",IF(AB17=6,"金","土"))))))</f>
        <v>土</v>
      </c>
      <c r="AC18" s="210" t="str">
        <f aca="false">IF(AC17=1,"日",IF(AC17=2,"月",IF(AC17=3,"火",IF(AC17=4,"水",IF(AC17=5,"木",IF(AC17=6,"金","土"))))))</f>
        <v>日</v>
      </c>
      <c r="AD18" s="210" t="str">
        <f aca="false">IF(AD17=1,"日",IF(AD17=2,"月",IF(AD17=3,"火",IF(AD17=4,"水",IF(AD17=5,"木",IF(AD17=6,"金","土"))))))</f>
        <v>月</v>
      </c>
      <c r="AE18" s="210" t="str">
        <f aca="false">IF(AE17=1,"日",IF(AE17=2,"月",IF(AE17=3,"火",IF(AE17=4,"水",IF(AE17=5,"木",IF(AE17=6,"金","土"))))))</f>
        <v>火</v>
      </c>
      <c r="AF18" s="211" t="str">
        <f aca="false">IF(AF17=1,"日",IF(AF17=2,"月",IF(AF17=3,"火",IF(AF17=4,"水",IF(AF17=5,"木",IF(AF17=6,"金","土"))))))</f>
        <v>水</v>
      </c>
      <c r="AG18" s="209" t="str">
        <f aca="false">IF(AG17=1,"日",IF(AG17=2,"月",IF(AG17=3,"火",IF(AG17=4,"水",IF(AG17=5,"木",IF(AG17=6,"金","土"))))))</f>
        <v>木</v>
      </c>
      <c r="AH18" s="210" t="str">
        <f aca="false">IF(AH17=1,"日",IF(AH17=2,"月",IF(AH17=3,"火",IF(AH17=4,"水",IF(AH17=5,"木",IF(AH17=6,"金","土"))))))</f>
        <v>金</v>
      </c>
      <c r="AI18" s="210" t="str">
        <f aca="false">IF(AI17=1,"日",IF(AI17=2,"月",IF(AI17=3,"火",IF(AI17=4,"水",IF(AI17=5,"木",IF(AI17=6,"金","土"))))))</f>
        <v>土</v>
      </c>
      <c r="AJ18" s="210" t="str">
        <f aca="false">IF(AJ17=1,"日",IF(AJ17=2,"月",IF(AJ17=3,"火",IF(AJ17=4,"水",IF(AJ17=5,"木",IF(AJ17=6,"金","土"))))))</f>
        <v>日</v>
      </c>
      <c r="AK18" s="210" t="str">
        <f aca="false">IF(AK17=1,"日",IF(AK17=2,"月",IF(AK17=3,"火",IF(AK17=4,"水",IF(AK17=5,"木",IF(AK17=6,"金","土"))))))</f>
        <v>月</v>
      </c>
      <c r="AL18" s="210" t="str">
        <f aca="false">IF(AL17=1,"日",IF(AL17=2,"月",IF(AL17=3,"火",IF(AL17=4,"水",IF(AL17=5,"木",IF(AL17=6,"金","土"))))))</f>
        <v>火</v>
      </c>
      <c r="AM18" s="211" t="str">
        <f aca="false">IF(AM17=1,"日",IF(AM17=2,"月",IF(AM17=3,"火",IF(AM17=4,"水",IF(AM17=5,"木",IF(AM17=6,"金","土"))))))</f>
        <v>水</v>
      </c>
      <c r="AN18" s="209" t="str">
        <f aca="false">IF(AN17=1,"日",IF(AN17=2,"月",IF(AN17=3,"火",IF(AN17=4,"水",IF(AN17=5,"木",IF(AN17=6,"金","土"))))))</f>
        <v>木</v>
      </c>
      <c r="AO18" s="210" t="str">
        <f aca="false">IF(AO17=1,"日",IF(AO17=2,"月",IF(AO17=3,"火",IF(AO17=4,"水",IF(AO17=5,"木",IF(AO17=6,"金","土"))))))</f>
        <v>金</v>
      </c>
      <c r="AP18" s="210" t="str">
        <f aca="false">IF(AP17=1,"日",IF(AP17=2,"月",IF(AP17=3,"火",IF(AP17=4,"水",IF(AP17=5,"木",IF(AP17=6,"金","土"))))))</f>
        <v>土</v>
      </c>
      <c r="AQ18" s="210" t="str">
        <f aca="false">IF(AQ17=1,"日",IF(AQ17=2,"月",IF(AQ17=3,"火",IF(AQ17=4,"水",IF(AQ17=5,"木",IF(AQ17=6,"金","土"))))))</f>
        <v>日</v>
      </c>
      <c r="AR18" s="210" t="str">
        <f aca="false">IF(AR17=1,"日",IF(AR17=2,"月",IF(AR17=3,"火",IF(AR17=4,"水",IF(AR17=5,"木",IF(AR17=6,"金","土"))))))</f>
        <v>月</v>
      </c>
      <c r="AS18" s="210" t="str">
        <f aca="false">IF(AS17=1,"日",IF(AS17=2,"月",IF(AS17=3,"火",IF(AS17=4,"水",IF(AS17=5,"木",IF(AS17=6,"金","土"))))))</f>
        <v>火</v>
      </c>
      <c r="AT18" s="211" t="str">
        <f aca="false">IF(AT17=1,"日",IF(AT17=2,"月",IF(AT17=3,"火",IF(AT17=4,"水",IF(AT17=5,"木",IF(AT17=6,"金","土"))))))</f>
        <v>水</v>
      </c>
      <c r="AU18" s="210" t="str">
        <f aca="false">IF(AU17=1,"日",IF(AU17=2,"月",IF(AU17=3,"火",IF(AU17=4,"水",IF(AU17=5,"木",IF(AU17=6,"金",IF(AU17=0,"","土")))))))</f>
        <v>
        </v>
      </c>
      <c r="AV18" s="210" t="str">
        <f aca="false">IF(AV17=1,"日",IF(AV17=2,"月",IF(AV17=3,"火",IF(AV17=4,"水",IF(AV17=5,"木",IF(AV17=6,"金",IF(AV17=0,"","土")))))))</f>
        <v>
        </v>
      </c>
      <c r="AW18" s="210" t="str">
        <f aca="false">IF(AW17=1,"日",IF(AW17=2,"月",IF(AW17=3,"火",IF(AW17=4,"水",IF(AW17=5,"木",IF(AW17=6,"金",IF(AW17=0,"","土")))))))</f>
        <v>
        </v>
      </c>
      <c r="AX18" s="316"/>
      <c r="AY18" s="316"/>
      <c r="AZ18" s="195"/>
      <c r="BA18" s="195"/>
      <c r="BB18" s="317"/>
      <c r="BC18" s="317"/>
      <c r="BD18" s="317"/>
      <c r="BE18" s="317"/>
      <c r="BF18" s="317"/>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322"/>
      <c r="C19" s="323"/>
      <c r="D19" s="323"/>
      <c r="E19" s="323"/>
      <c r="F19" s="64"/>
      <c r="G19" s="64"/>
      <c r="H19" s="64"/>
      <c r="I19" s="64"/>
      <c r="J19" s="64"/>
      <c r="K19" s="324"/>
      <c r="L19" s="324"/>
      <c r="M19" s="324"/>
      <c r="N19" s="325" t="s">
        <v>84</v>
      </c>
      <c r="O19" s="326"/>
      <c r="P19" s="326"/>
      <c r="Q19" s="327"/>
      <c r="R19" s="328"/>
      <c r="S19" s="329"/>
      <c r="T19" s="329"/>
      <c r="U19" s="329"/>
      <c r="V19" s="329"/>
      <c r="W19" s="329"/>
      <c r="X19" s="329"/>
      <c r="Y19" s="330"/>
      <c r="Z19" s="331"/>
      <c r="AA19" s="329"/>
      <c r="AB19" s="329"/>
      <c r="AC19" s="329"/>
      <c r="AD19" s="329"/>
      <c r="AE19" s="329"/>
      <c r="AF19" s="330"/>
      <c r="AG19" s="331"/>
      <c r="AH19" s="329"/>
      <c r="AI19" s="329"/>
      <c r="AJ19" s="329"/>
      <c r="AK19" s="329"/>
      <c r="AL19" s="329"/>
      <c r="AM19" s="330"/>
      <c r="AN19" s="331"/>
      <c r="AO19" s="329"/>
      <c r="AP19" s="329"/>
      <c r="AQ19" s="329"/>
      <c r="AR19" s="329"/>
      <c r="AS19" s="329"/>
      <c r="AT19" s="330"/>
      <c r="AU19" s="331"/>
      <c r="AV19" s="329"/>
      <c r="AW19" s="329"/>
      <c r="AX19" s="332"/>
      <c r="AY19" s="332"/>
      <c r="AZ19" s="333"/>
      <c r="BA19" s="333"/>
      <c r="BB19" s="72"/>
      <c r="BC19" s="72"/>
      <c r="BD19" s="72"/>
      <c r="BE19" s="72"/>
      <c r="BF19" s="72"/>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334" t="n">
        <v>1</v>
      </c>
      <c r="C20" s="323"/>
      <c r="D20" s="323"/>
      <c r="E20" s="323"/>
      <c r="F20" s="64"/>
      <c r="G20" s="64"/>
      <c r="H20" s="64"/>
      <c r="I20" s="64"/>
      <c r="J20" s="64"/>
      <c r="K20" s="324"/>
      <c r="L20" s="324"/>
      <c r="M20" s="324"/>
      <c r="N20" s="335" t="s">
        <v>166</v>
      </c>
      <c r="O20" s="336"/>
      <c r="P20" s="336"/>
      <c r="Q20" s="337"/>
      <c r="R20" s="338"/>
      <c r="S20" s="223"/>
      <c r="T20" s="224"/>
      <c r="U20" s="224"/>
      <c r="V20" s="224"/>
      <c r="W20" s="224"/>
      <c r="X20" s="224"/>
      <c r="Y20" s="225"/>
      <c r="Z20" s="223"/>
      <c r="AA20" s="224"/>
      <c r="AB20" s="224"/>
      <c r="AC20" s="224"/>
      <c r="AD20" s="224"/>
      <c r="AE20" s="224"/>
      <c r="AF20" s="225"/>
      <c r="AG20" s="223"/>
      <c r="AH20" s="224"/>
      <c r="AI20" s="224"/>
      <c r="AJ20" s="224"/>
      <c r="AK20" s="224"/>
      <c r="AL20" s="224"/>
      <c r="AM20" s="225"/>
      <c r="AN20" s="223"/>
      <c r="AO20" s="224"/>
      <c r="AP20" s="224"/>
      <c r="AQ20" s="224"/>
      <c r="AR20" s="224"/>
      <c r="AS20" s="224"/>
      <c r="AT20" s="225"/>
      <c r="AU20" s="223"/>
      <c r="AV20" s="224"/>
      <c r="AW20" s="224"/>
      <c r="AX20" s="339"/>
      <c r="AY20" s="339"/>
      <c r="AZ20" s="340"/>
      <c r="BA20" s="340"/>
      <c r="BB20" s="72"/>
      <c r="BC20" s="72"/>
      <c r="BD20" s="72"/>
      <c r="BE20" s="72"/>
      <c r="BF20" s="72"/>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341"/>
      <c r="C21" s="323"/>
      <c r="D21" s="323"/>
      <c r="E21" s="323"/>
      <c r="F21" s="64"/>
      <c r="G21" s="64"/>
      <c r="H21" s="64"/>
      <c r="I21" s="64"/>
      <c r="J21" s="64"/>
      <c r="K21" s="324"/>
      <c r="L21" s="324"/>
      <c r="M21" s="324"/>
      <c r="N21" s="342" t="s">
        <v>167</v>
      </c>
      <c r="O21" s="343"/>
      <c r="P21" s="343"/>
      <c r="Q21" s="344"/>
      <c r="R21" s="345"/>
      <c r="S21" s="229"/>
      <c r="T21" s="230"/>
      <c r="U21" s="230"/>
      <c r="V21" s="230"/>
      <c r="W21" s="230"/>
      <c r="X21" s="230"/>
      <c r="Y21" s="231"/>
      <c r="Z21" s="229"/>
      <c r="AA21" s="230"/>
      <c r="AB21" s="230"/>
      <c r="AC21" s="230"/>
      <c r="AD21" s="230"/>
      <c r="AE21" s="230"/>
      <c r="AF21" s="231"/>
      <c r="AG21" s="229"/>
      <c r="AH21" s="230"/>
      <c r="AI21" s="230"/>
      <c r="AJ21" s="230"/>
      <c r="AK21" s="230"/>
      <c r="AL21" s="230"/>
      <c r="AM21" s="231"/>
      <c r="AN21" s="229"/>
      <c r="AO21" s="230"/>
      <c r="AP21" s="230"/>
      <c r="AQ21" s="230"/>
      <c r="AR21" s="230"/>
      <c r="AS21" s="230"/>
      <c r="AT21" s="231"/>
      <c r="AU21" s="229"/>
      <c r="AV21" s="230"/>
      <c r="AW21" s="230"/>
      <c r="AX21" s="346"/>
      <c r="AY21" s="346"/>
      <c r="AZ21" s="347"/>
      <c r="BA21" s="347"/>
      <c r="BB21" s="72"/>
      <c r="BC21" s="72"/>
      <c r="BD21" s="72"/>
      <c r="BE21" s="72"/>
      <c r="BF21" s="72"/>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348"/>
      <c r="C22" s="239"/>
      <c r="D22" s="239"/>
      <c r="E22" s="239"/>
      <c r="F22" s="75"/>
      <c r="G22" s="75"/>
      <c r="H22" s="75"/>
      <c r="I22" s="75"/>
      <c r="J22" s="75"/>
      <c r="K22" s="349"/>
      <c r="L22" s="349"/>
      <c r="M22" s="349"/>
      <c r="N22" s="350" t="s">
        <v>84</v>
      </c>
      <c r="O22" s="351"/>
      <c r="P22" s="351"/>
      <c r="Q22" s="352"/>
      <c r="R22" s="353"/>
      <c r="S22" s="354"/>
      <c r="T22" s="355"/>
      <c r="U22" s="355"/>
      <c r="V22" s="355"/>
      <c r="W22" s="355"/>
      <c r="X22" s="355"/>
      <c r="Y22" s="356"/>
      <c r="Z22" s="354"/>
      <c r="AA22" s="355"/>
      <c r="AB22" s="355"/>
      <c r="AC22" s="355"/>
      <c r="AD22" s="355"/>
      <c r="AE22" s="355"/>
      <c r="AF22" s="356"/>
      <c r="AG22" s="354"/>
      <c r="AH22" s="355"/>
      <c r="AI22" s="355"/>
      <c r="AJ22" s="355"/>
      <c r="AK22" s="355"/>
      <c r="AL22" s="355"/>
      <c r="AM22" s="356"/>
      <c r="AN22" s="354"/>
      <c r="AO22" s="355"/>
      <c r="AP22" s="355"/>
      <c r="AQ22" s="355"/>
      <c r="AR22" s="355"/>
      <c r="AS22" s="355"/>
      <c r="AT22" s="356"/>
      <c r="AU22" s="354"/>
      <c r="AV22" s="355"/>
      <c r="AW22" s="355"/>
      <c r="AX22" s="357"/>
      <c r="AY22" s="357"/>
      <c r="AZ22" s="358"/>
      <c r="BA22" s="358"/>
      <c r="BB22" s="83"/>
      <c r="BC22" s="83"/>
      <c r="BD22" s="83"/>
      <c r="BE22" s="83"/>
      <c r="BF22" s="83"/>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334" t="n">
        <f aca="false">B20+1</f>
        <v>2</v>
      </c>
      <c r="C23" s="239"/>
      <c r="D23" s="239"/>
      <c r="E23" s="239"/>
      <c r="F23" s="75"/>
      <c r="G23" s="75"/>
      <c r="H23" s="75"/>
      <c r="I23" s="75"/>
      <c r="J23" s="75"/>
      <c r="K23" s="349"/>
      <c r="L23" s="349"/>
      <c r="M23" s="349"/>
      <c r="N23" s="335" t="s">
        <v>166</v>
      </c>
      <c r="O23" s="336"/>
      <c r="P23" s="336"/>
      <c r="Q23" s="337"/>
      <c r="R23" s="338"/>
      <c r="S23" s="223"/>
      <c r="T23" s="224"/>
      <c r="U23" s="224"/>
      <c r="V23" s="224"/>
      <c r="W23" s="224"/>
      <c r="X23" s="224"/>
      <c r="Y23" s="225"/>
      <c r="Z23" s="223"/>
      <c r="AA23" s="224"/>
      <c r="AB23" s="224"/>
      <c r="AC23" s="224"/>
      <c r="AD23" s="224"/>
      <c r="AE23" s="224"/>
      <c r="AF23" s="225"/>
      <c r="AG23" s="223"/>
      <c r="AH23" s="224"/>
      <c r="AI23" s="224"/>
      <c r="AJ23" s="224"/>
      <c r="AK23" s="224"/>
      <c r="AL23" s="224"/>
      <c r="AM23" s="225"/>
      <c r="AN23" s="223"/>
      <c r="AO23" s="224"/>
      <c r="AP23" s="224"/>
      <c r="AQ23" s="224"/>
      <c r="AR23" s="224"/>
      <c r="AS23" s="224"/>
      <c r="AT23" s="225"/>
      <c r="AU23" s="223"/>
      <c r="AV23" s="224"/>
      <c r="AW23" s="224"/>
      <c r="AX23" s="339"/>
      <c r="AY23" s="339"/>
      <c r="AZ23" s="340"/>
      <c r="BA23" s="340"/>
      <c r="BB23" s="83"/>
      <c r="BC23" s="83"/>
      <c r="BD23" s="83"/>
      <c r="BE23" s="83"/>
      <c r="BF23" s="83"/>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341"/>
      <c r="C24" s="239"/>
      <c r="D24" s="239"/>
      <c r="E24" s="239"/>
      <c r="F24" s="75"/>
      <c r="G24" s="75"/>
      <c r="H24" s="75"/>
      <c r="I24" s="75"/>
      <c r="J24" s="75"/>
      <c r="K24" s="349"/>
      <c r="L24" s="349"/>
      <c r="M24" s="349"/>
      <c r="N24" s="342" t="s">
        <v>167</v>
      </c>
      <c r="O24" s="343"/>
      <c r="P24" s="343"/>
      <c r="Q24" s="344"/>
      <c r="R24" s="345"/>
      <c r="S24" s="229"/>
      <c r="T24" s="230"/>
      <c r="U24" s="230"/>
      <c r="V24" s="230"/>
      <c r="W24" s="230"/>
      <c r="X24" s="230"/>
      <c r="Y24" s="231"/>
      <c r="Z24" s="229"/>
      <c r="AA24" s="230"/>
      <c r="AB24" s="230"/>
      <c r="AC24" s="230"/>
      <c r="AD24" s="230"/>
      <c r="AE24" s="230"/>
      <c r="AF24" s="231"/>
      <c r="AG24" s="229"/>
      <c r="AH24" s="230"/>
      <c r="AI24" s="230"/>
      <c r="AJ24" s="230"/>
      <c r="AK24" s="230"/>
      <c r="AL24" s="230"/>
      <c r="AM24" s="231"/>
      <c r="AN24" s="229"/>
      <c r="AO24" s="230"/>
      <c r="AP24" s="230"/>
      <c r="AQ24" s="230"/>
      <c r="AR24" s="230"/>
      <c r="AS24" s="230"/>
      <c r="AT24" s="231"/>
      <c r="AU24" s="229"/>
      <c r="AV24" s="230"/>
      <c r="AW24" s="230"/>
      <c r="AX24" s="346"/>
      <c r="AY24" s="346"/>
      <c r="AZ24" s="347"/>
      <c r="BA24" s="347"/>
      <c r="BB24" s="83"/>
      <c r="BC24" s="83"/>
      <c r="BD24" s="83"/>
      <c r="BE24" s="83"/>
      <c r="BF24" s="83"/>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348"/>
      <c r="C25" s="239"/>
      <c r="D25" s="239"/>
      <c r="E25" s="239"/>
      <c r="F25" s="359"/>
      <c r="G25" s="75"/>
      <c r="H25" s="75"/>
      <c r="I25" s="75"/>
      <c r="J25" s="75"/>
      <c r="K25" s="349"/>
      <c r="L25" s="349"/>
      <c r="M25" s="349"/>
      <c r="N25" s="350" t="s">
        <v>84</v>
      </c>
      <c r="O25" s="351"/>
      <c r="P25" s="351"/>
      <c r="Q25" s="352"/>
      <c r="R25" s="353"/>
      <c r="S25" s="354"/>
      <c r="T25" s="355"/>
      <c r="U25" s="355"/>
      <c r="V25" s="355"/>
      <c r="W25" s="355"/>
      <c r="X25" s="355"/>
      <c r="Y25" s="356"/>
      <c r="Z25" s="354"/>
      <c r="AA25" s="355"/>
      <c r="AB25" s="355"/>
      <c r="AC25" s="355"/>
      <c r="AD25" s="355"/>
      <c r="AE25" s="355"/>
      <c r="AF25" s="356"/>
      <c r="AG25" s="354"/>
      <c r="AH25" s="355"/>
      <c r="AI25" s="355"/>
      <c r="AJ25" s="355"/>
      <c r="AK25" s="355"/>
      <c r="AL25" s="355"/>
      <c r="AM25" s="356"/>
      <c r="AN25" s="354"/>
      <c r="AO25" s="355"/>
      <c r="AP25" s="355"/>
      <c r="AQ25" s="355"/>
      <c r="AR25" s="355"/>
      <c r="AS25" s="355"/>
      <c r="AT25" s="356"/>
      <c r="AU25" s="354"/>
      <c r="AV25" s="355"/>
      <c r="AW25" s="355"/>
      <c r="AX25" s="357"/>
      <c r="AY25" s="357"/>
      <c r="AZ25" s="358"/>
      <c r="BA25" s="358"/>
      <c r="BB25" s="83"/>
      <c r="BC25" s="83"/>
      <c r="BD25" s="83"/>
      <c r="BE25" s="83"/>
      <c r="BF25" s="83"/>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334" t="n">
        <f aca="false">B23+1</f>
        <v>3</v>
      </c>
      <c r="C26" s="239"/>
      <c r="D26" s="239"/>
      <c r="E26" s="239"/>
      <c r="F26" s="359"/>
      <c r="G26" s="75"/>
      <c r="H26" s="75"/>
      <c r="I26" s="75"/>
      <c r="J26" s="75"/>
      <c r="K26" s="349"/>
      <c r="L26" s="349"/>
      <c r="M26" s="349"/>
      <c r="N26" s="335" t="s">
        <v>166</v>
      </c>
      <c r="O26" s="336"/>
      <c r="P26" s="336"/>
      <c r="Q26" s="337"/>
      <c r="R26" s="338"/>
      <c r="S26" s="223"/>
      <c r="T26" s="224"/>
      <c r="U26" s="224"/>
      <c r="V26" s="224"/>
      <c r="W26" s="224"/>
      <c r="X26" s="224"/>
      <c r="Y26" s="225"/>
      <c r="Z26" s="223"/>
      <c r="AA26" s="224"/>
      <c r="AB26" s="224"/>
      <c r="AC26" s="224"/>
      <c r="AD26" s="224"/>
      <c r="AE26" s="224"/>
      <c r="AF26" s="225"/>
      <c r="AG26" s="223"/>
      <c r="AH26" s="224"/>
      <c r="AI26" s="224"/>
      <c r="AJ26" s="224"/>
      <c r="AK26" s="224"/>
      <c r="AL26" s="224"/>
      <c r="AM26" s="225"/>
      <c r="AN26" s="223"/>
      <c r="AO26" s="224"/>
      <c r="AP26" s="224"/>
      <c r="AQ26" s="224"/>
      <c r="AR26" s="224"/>
      <c r="AS26" s="224"/>
      <c r="AT26" s="225"/>
      <c r="AU26" s="223"/>
      <c r="AV26" s="224"/>
      <c r="AW26" s="224"/>
      <c r="AX26" s="339"/>
      <c r="AY26" s="339"/>
      <c r="AZ26" s="340"/>
      <c r="BA26" s="340"/>
      <c r="BB26" s="83"/>
      <c r="BC26" s="83"/>
      <c r="BD26" s="83"/>
      <c r="BE26" s="83"/>
      <c r="BF26" s="83"/>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341"/>
      <c r="C27" s="239"/>
      <c r="D27" s="239"/>
      <c r="E27" s="239"/>
      <c r="F27" s="359"/>
      <c r="G27" s="75"/>
      <c r="H27" s="75"/>
      <c r="I27" s="75"/>
      <c r="J27" s="75"/>
      <c r="K27" s="349"/>
      <c r="L27" s="349"/>
      <c r="M27" s="349"/>
      <c r="N27" s="342" t="s">
        <v>167</v>
      </c>
      <c r="O27" s="360"/>
      <c r="P27" s="360"/>
      <c r="Q27" s="361"/>
      <c r="R27" s="362"/>
      <c r="S27" s="229"/>
      <c r="T27" s="230"/>
      <c r="U27" s="230"/>
      <c r="V27" s="230"/>
      <c r="W27" s="230"/>
      <c r="X27" s="230"/>
      <c r="Y27" s="231"/>
      <c r="Z27" s="229"/>
      <c r="AA27" s="230"/>
      <c r="AB27" s="230"/>
      <c r="AC27" s="230"/>
      <c r="AD27" s="230"/>
      <c r="AE27" s="230"/>
      <c r="AF27" s="231"/>
      <c r="AG27" s="229"/>
      <c r="AH27" s="230"/>
      <c r="AI27" s="230"/>
      <c r="AJ27" s="230"/>
      <c r="AK27" s="230"/>
      <c r="AL27" s="230"/>
      <c r="AM27" s="231"/>
      <c r="AN27" s="229"/>
      <c r="AO27" s="230"/>
      <c r="AP27" s="230"/>
      <c r="AQ27" s="230"/>
      <c r="AR27" s="230"/>
      <c r="AS27" s="230"/>
      <c r="AT27" s="231"/>
      <c r="AU27" s="229"/>
      <c r="AV27" s="230"/>
      <c r="AW27" s="230"/>
      <c r="AX27" s="346"/>
      <c r="AY27" s="346"/>
      <c r="AZ27" s="347"/>
      <c r="BA27" s="347"/>
      <c r="BB27" s="83"/>
      <c r="BC27" s="83"/>
      <c r="BD27" s="83"/>
      <c r="BE27" s="83"/>
      <c r="BF27" s="83"/>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348"/>
      <c r="C28" s="239"/>
      <c r="D28" s="239"/>
      <c r="E28" s="239"/>
      <c r="F28" s="359"/>
      <c r="G28" s="75"/>
      <c r="H28" s="75"/>
      <c r="I28" s="75"/>
      <c r="J28" s="75"/>
      <c r="K28" s="349"/>
      <c r="L28" s="349"/>
      <c r="M28" s="349"/>
      <c r="N28" s="350" t="s">
        <v>84</v>
      </c>
      <c r="O28" s="351"/>
      <c r="P28" s="351"/>
      <c r="Q28" s="352"/>
      <c r="R28" s="353"/>
      <c r="S28" s="354"/>
      <c r="T28" s="355"/>
      <c r="U28" s="355"/>
      <c r="V28" s="355"/>
      <c r="W28" s="355"/>
      <c r="X28" s="355"/>
      <c r="Y28" s="356"/>
      <c r="Z28" s="354"/>
      <c r="AA28" s="355"/>
      <c r="AB28" s="355"/>
      <c r="AC28" s="355"/>
      <c r="AD28" s="355"/>
      <c r="AE28" s="355"/>
      <c r="AF28" s="356"/>
      <c r="AG28" s="354"/>
      <c r="AH28" s="355"/>
      <c r="AI28" s="355"/>
      <c r="AJ28" s="355"/>
      <c r="AK28" s="355"/>
      <c r="AL28" s="355"/>
      <c r="AM28" s="356"/>
      <c r="AN28" s="354"/>
      <c r="AO28" s="355"/>
      <c r="AP28" s="355"/>
      <c r="AQ28" s="355"/>
      <c r="AR28" s="355"/>
      <c r="AS28" s="355"/>
      <c r="AT28" s="356"/>
      <c r="AU28" s="354"/>
      <c r="AV28" s="355"/>
      <c r="AW28" s="355"/>
      <c r="AX28" s="357"/>
      <c r="AY28" s="357"/>
      <c r="AZ28" s="358"/>
      <c r="BA28" s="358"/>
      <c r="BB28" s="83"/>
      <c r="BC28" s="83"/>
      <c r="BD28" s="83"/>
      <c r="BE28" s="83"/>
      <c r="BF28" s="83"/>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334" t="n">
        <f aca="false">B26+1</f>
        <v>4</v>
      </c>
      <c r="C29" s="239"/>
      <c r="D29" s="239"/>
      <c r="E29" s="239"/>
      <c r="F29" s="359"/>
      <c r="G29" s="75"/>
      <c r="H29" s="75"/>
      <c r="I29" s="75"/>
      <c r="J29" s="75"/>
      <c r="K29" s="349"/>
      <c r="L29" s="349"/>
      <c r="M29" s="349"/>
      <c r="N29" s="335" t="s">
        <v>166</v>
      </c>
      <c r="O29" s="336"/>
      <c r="P29" s="336"/>
      <c r="Q29" s="337"/>
      <c r="R29" s="338"/>
      <c r="S29" s="223"/>
      <c r="T29" s="224"/>
      <c r="U29" s="224"/>
      <c r="V29" s="224"/>
      <c r="W29" s="224"/>
      <c r="X29" s="224"/>
      <c r="Y29" s="225"/>
      <c r="Z29" s="223"/>
      <c r="AA29" s="224"/>
      <c r="AB29" s="224"/>
      <c r="AC29" s="224"/>
      <c r="AD29" s="224"/>
      <c r="AE29" s="224"/>
      <c r="AF29" s="225"/>
      <c r="AG29" s="223"/>
      <c r="AH29" s="224"/>
      <c r="AI29" s="224"/>
      <c r="AJ29" s="224"/>
      <c r="AK29" s="224"/>
      <c r="AL29" s="224"/>
      <c r="AM29" s="225"/>
      <c r="AN29" s="223"/>
      <c r="AO29" s="224"/>
      <c r="AP29" s="224"/>
      <c r="AQ29" s="224"/>
      <c r="AR29" s="224"/>
      <c r="AS29" s="224"/>
      <c r="AT29" s="225"/>
      <c r="AU29" s="223"/>
      <c r="AV29" s="224"/>
      <c r="AW29" s="224"/>
      <c r="AX29" s="339"/>
      <c r="AY29" s="339"/>
      <c r="AZ29" s="340"/>
      <c r="BA29" s="340"/>
      <c r="BB29" s="83"/>
      <c r="BC29" s="83"/>
      <c r="BD29" s="83"/>
      <c r="BE29" s="83"/>
      <c r="BF29" s="83"/>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341"/>
      <c r="C30" s="239"/>
      <c r="D30" s="239"/>
      <c r="E30" s="239"/>
      <c r="F30" s="359"/>
      <c r="G30" s="75"/>
      <c r="H30" s="75"/>
      <c r="I30" s="75"/>
      <c r="J30" s="75"/>
      <c r="K30" s="349"/>
      <c r="L30" s="349"/>
      <c r="M30" s="349"/>
      <c r="N30" s="342" t="s">
        <v>167</v>
      </c>
      <c r="O30" s="363"/>
      <c r="P30" s="363"/>
      <c r="Q30" s="344"/>
      <c r="R30" s="345"/>
      <c r="S30" s="229"/>
      <c r="T30" s="230"/>
      <c r="U30" s="230"/>
      <c r="V30" s="230"/>
      <c r="W30" s="230"/>
      <c r="X30" s="230"/>
      <c r="Y30" s="231"/>
      <c r="Z30" s="229"/>
      <c r="AA30" s="230"/>
      <c r="AB30" s="230"/>
      <c r="AC30" s="230"/>
      <c r="AD30" s="230"/>
      <c r="AE30" s="230"/>
      <c r="AF30" s="231"/>
      <c r="AG30" s="229"/>
      <c r="AH30" s="230"/>
      <c r="AI30" s="230"/>
      <c r="AJ30" s="230"/>
      <c r="AK30" s="230"/>
      <c r="AL30" s="230"/>
      <c r="AM30" s="231"/>
      <c r="AN30" s="229"/>
      <c r="AO30" s="230"/>
      <c r="AP30" s="230"/>
      <c r="AQ30" s="230"/>
      <c r="AR30" s="230"/>
      <c r="AS30" s="230"/>
      <c r="AT30" s="231"/>
      <c r="AU30" s="229"/>
      <c r="AV30" s="230"/>
      <c r="AW30" s="230"/>
      <c r="AX30" s="346"/>
      <c r="AY30" s="346"/>
      <c r="AZ30" s="347"/>
      <c r="BA30" s="347"/>
      <c r="BB30" s="83"/>
      <c r="BC30" s="83"/>
      <c r="BD30" s="83"/>
      <c r="BE30" s="83"/>
      <c r="BF30" s="83"/>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348"/>
      <c r="C31" s="239"/>
      <c r="D31" s="239"/>
      <c r="E31" s="239"/>
      <c r="F31" s="359"/>
      <c r="G31" s="75"/>
      <c r="H31" s="75"/>
      <c r="I31" s="75"/>
      <c r="J31" s="75"/>
      <c r="K31" s="349"/>
      <c r="L31" s="349"/>
      <c r="M31" s="349"/>
      <c r="N31" s="350" t="s">
        <v>84</v>
      </c>
      <c r="O31" s="351"/>
      <c r="P31" s="351"/>
      <c r="Q31" s="352"/>
      <c r="R31" s="353"/>
      <c r="S31" s="354"/>
      <c r="T31" s="355"/>
      <c r="U31" s="355"/>
      <c r="V31" s="355"/>
      <c r="W31" s="355"/>
      <c r="X31" s="355"/>
      <c r="Y31" s="356"/>
      <c r="Z31" s="354"/>
      <c r="AA31" s="355"/>
      <c r="AB31" s="355"/>
      <c r="AC31" s="355"/>
      <c r="AD31" s="355"/>
      <c r="AE31" s="355"/>
      <c r="AF31" s="356"/>
      <c r="AG31" s="354"/>
      <c r="AH31" s="355"/>
      <c r="AI31" s="355"/>
      <c r="AJ31" s="355"/>
      <c r="AK31" s="355"/>
      <c r="AL31" s="355"/>
      <c r="AM31" s="356"/>
      <c r="AN31" s="354"/>
      <c r="AO31" s="355"/>
      <c r="AP31" s="355"/>
      <c r="AQ31" s="355"/>
      <c r="AR31" s="355"/>
      <c r="AS31" s="355"/>
      <c r="AT31" s="356"/>
      <c r="AU31" s="354"/>
      <c r="AV31" s="355"/>
      <c r="AW31" s="355"/>
      <c r="AX31" s="357"/>
      <c r="AY31" s="357"/>
      <c r="AZ31" s="358"/>
      <c r="BA31" s="358"/>
      <c r="BB31" s="83"/>
      <c r="BC31" s="83"/>
      <c r="BD31" s="83"/>
      <c r="BE31" s="83"/>
      <c r="BF31" s="83"/>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334" t="n">
        <f aca="false">B29+1</f>
        <v>5</v>
      </c>
      <c r="C32" s="239"/>
      <c r="D32" s="239"/>
      <c r="E32" s="239"/>
      <c r="F32" s="359"/>
      <c r="G32" s="75"/>
      <c r="H32" s="75"/>
      <c r="I32" s="75"/>
      <c r="J32" s="75"/>
      <c r="K32" s="349"/>
      <c r="L32" s="349"/>
      <c r="M32" s="349"/>
      <c r="N32" s="335" t="s">
        <v>166</v>
      </c>
      <c r="O32" s="336"/>
      <c r="P32" s="336"/>
      <c r="Q32" s="337"/>
      <c r="R32" s="338"/>
      <c r="S32" s="223"/>
      <c r="T32" s="224"/>
      <c r="U32" s="224"/>
      <c r="V32" s="224"/>
      <c r="W32" s="224"/>
      <c r="X32" s="224"/>
      <c r="Y32" s="225"/>
      <c r="Z32" s="223"/>
      <c r="AA32" s="224"/>
      <c r="AB32" s="224"/>
      <c r="AC32" s="224"/>
      <c r="AD32" s="224"/>
      <c r="AE32" s="224"/>
      <c r="AF32" s="225"/>
      <c r="AG32" s="223"/>
      <c r="AH32" s="224"/>
      <c r="AI32" s="224"/>
      <c r="AJ32" s="224"/>
      <c r="AK32" s="224"/>
      <c r="AL32" s="224"/>
      <c r="AM32" s="225"/>
      <c r="AN32" s="223"/>
      <c r="AO32" s="224"/>
      <c r="AP32" s="224"/>
      <c r="AQ32" s="224"/>
      <c r="AR32" s="224"/>
      <c r="AS32" s="224"/>
      <c r="AT32" s="225"/>
      <c r="AU32" s="223"/>
      <c r="AV32" s="224"/>
      <c r="AW32" s="224"/>
      <c r="AX32" s="339"/>
      <c r="AY32" s="339"/>
      <c r="AZ32" s="340"/>
      <c r="BA32" s="340"/>
      <c r="BB32" s="83"/>
      <c r="BC32" s="83"/>
      <c r="BD32" s="83"/>
      <c r="BE32" s="83"/>
      <c r="BF32" s="83"/>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341"/>
      <c r="C33" s="239"/>
      <c r="D33" s="239"/>
      <c r="E33" s="239"/>
      <c r="F33" s="359"/>
      <c r="G33" s="75"/>
      <c r="H33" s="75"/>
      <c r="I33" s="75"/>
      <c r="J33" s="75"/>
      <c r="K33" s="349"/>
      <c r="L33" s="349"/>
      <c r="M33" s="349"/>
      <c r="N33" s="342" t="s">
        <v>167</v>
      </c>
      <c r="O33" s="343"/>
      <c r="P33" s="343"/>
      <c r="Q33" s="364"/>
      <c r="R33" s="365"/>
      <c r="S33" s="229"/>
      <c r="T33" s="230"/>
      <c r="U33" s="230"/>
      <c r="V33" s="230"/>
      <c r="W33" s="230"/>
      <c r="X33" s="230"/>
      <c r="Y33" s="231"/>
      <c r="Z33" s="229"/>
      <c r="AA33" s="230"/>
      <c r="AB33" s="230"/>
      <c r="AC33" s="230"/>
      <c r="AD33" s="230"/>
      <c r="AE33" s="230"/>
      <c r="AF33" s="231"/>
      <c r="AG33" s="229"/>
      <c r="AH33" s="230"/>
      <c r="AI33" s="230"/>
      <c r="AJ33" s="230"/>
      <c r="AK33" s="230"/>
      <c r="AL33" s="230"/>
      <c r="AM33" s="231"/>
      <c r="AN33" s="229"/>
      <c r="AO33" s="230"/>
      <c r="AP33" s="230"/>
      <c r="AQ33" s="230"/>
      <c r="AR33" s="230"/>
      <c r="AS33" s="230"/>
      <c r="AT33" s="231"/>
      <c r="AU33" s="229"/>
      <c r="AV33" s="230"/>
      <c r="AW33" s="230"/>
      <c r="AX33" s="346"/>
      <c r="AY33" s="346"/>
      <c r="AZ33" s="347"/>
      <c r="BA33" s="347"/>
      <c r="BB33" s="83"/>
      <c r="BC33" s="83"/>
      <c r="BD33" s="83"/>
      <c r="BE33" s="83"/>
      <c r="BF33" s="83"/>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348"/>
      <c r="C34" s="239"/>
      <c r="D34" s="239"/>
      <c r="E34" s="239"/>
      <c r="F34" s="359"/>
      <c r="G34" s="75"/>
      <c r="H34" s="75"/>
      <c r="I34" s="75"/>
      <c r="J34" s="75"/>
      <c r="K34" s="349"/>
      <c r="L34" s="349"/>
      <c r="M34" s="349"/>
      <c r="N34" s="350" t="s">
        <v>84</v>
      </c>
      <c r="O34" s="360"/>
      <c r="P34" s="360"/>
      <c r="Q34" s="361"/>
      <c r="R34" s="366"/>
      <c r="S34" s="354"/>
      <c r="T34" s="355"/>
      <c r="U34" s="355"/>
      <c r="V34" s="355"/>
      <c r="W34" s="355"/>
      <c r="X34" s="355"/>
      <c r="Y34" s="356"/>
      <c r="Z34" s="354"/>
      <c r="AA34" s="355"/>
      <c r="AB34" s="355"/>
      <c r="AC34" s="355"/>
      <c r="AD34" s="355"/>
      <c r="AE34" s="355"/>
      <c r="AF34" s="356"/>
      <c r="AG34" s="354"/>
      <c r="AH34" s="355"/>
      <c r="AI34" s="355"/>
      <c r="AJ34" s="355"/>
      <c r="AK34" s="355"/>
      <c r="AL34" s="355"/>
      <c r="AM34" s="356"/>
      <c r="AN34" s="354"/>
      <c r="AO34" s="355"/>
      <c r="AP34" s="355"/>
      <c r="AQ34" s="355"/>
      <c r="AR34" s="355"/>
      <c r="AS34" s="355"/>
      <c r="AT34" s="356"/>
      <c r="AU34" s="354"/>
      <c r="AV34" s="355"/>
      <c r="AW34" s="355"/>
      <c r="AX34" s="357"/>
      <c r="AY34" s="357"/>
      <c r="AZ34" s="358"/>
      <c r="BA34" s="358"/>
      <c r="BB34" s="83"/>
      <c r="BC34" s="83"/>
      <c r="BD34" s="83"/>
      <c r="BE34" s="83"/>
      <c r="BF34" s="83"/>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334" t="n">
        <f aca="false">B32+1</f>
        <v>6</v>
      </c>
      <c r="C35" s="239"/>
      <c r="D35" s="239"/>
      <c r="E35" s="239"/>
      <c r="F35" s="359"/>
      <c r="G35" s="75"/>
      <c r="H35" s="75"/>
      <c r="I35" s="75"/>
      <c r="J35" s="75"/>
      <c r="K35" s="349"/>
      <c r="L35" s="349"/>
      <c r="M35" s="349"/>
      <c r="N35" s="335" t="s">
        <v>166</v>
      </c>
      <c r="O35" s="336"/>
      <c r="P35" s="336"/>
      <c r="Q35" s="337"/>
      <c r="R35" s="338"/>
      <c r="S35" s="223"/>
      <c r="T35" s="224"/>
      <c r="U35" s="224"/>
      <c r="V35" s="224"/>
      <c r="W35" s="224"/>
      <c r="X35" s="224"/>
      <c r="Y35" s="225"/>
      <c r="Z35" s="223"/>
      <c r="AA35" s="224"/>
      <c r="AB35" s="224"/>
      <c r="AC35" s="224"/>
      <c r="AD35" s="224"/>
      <c r="AE35" s="224"/>
      <c r="AF35" s="225"/>
      <c r="AG35" s="223"/>
      <c r="AH35" s="224"/>
      <c r="AI35" s="224"/>
      <c r="AJ35" s="224"/>
      <c r="AK35" s="224"/>
      <c r="AL35" s="224"/>
      <c r="AM35" s="225"/>
      <c r="AN35" s="223"/>
      <c r="AO35" s="224"/>
      <c r="AP35" s="224"/>
      <c r="AQ35" s="224"/>
      <c r="AR35" s="224"/>
      <c r="AS35" s="224"/>
      <c r="AT35" s="225"/>
      <c r="AU35" s="223"/>
      <c r="AV35" s="224"/>
      <c r="AW35" s="224"/>
      <c r="AX35" s="339"/>
      <c r="AY35" s="339"/>
      <c r="AZ35" s="340"/>
      <c r="BA35" s="340"/>
      <c r="BB35" s="83"/>
      <c r="BC35" s="83"/>
      <c r="BD35" s="83"/>
      <c r="BE35" s="83"/>
      <c r="BF35" s="83"/>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341"/>
      <c r="C36" s="239"/>
      <c r="D36" s="239"/>
      <c r="E36" s="239"/>
      <c r="F36" s="359"/>
      <c r="G36" s="75"/>
      <c r="H36" s="75"/>
      <c r="I36" s="75"/>
      <c r="J36" s="75"/>
      <c r="K36" s="349"/>
      <c r="L36" s="349"/>
      <c r="M36" s="349"/>
      <c r="N36" s="342" t="s">
        <v>167</v>
      </c>
      <c r="O36" s="363"/>
      <c r="P36" s="363"/>
      <c r="Q36" s="344"/>
      <c r="R36" s="345"/>
      <c r="S36" s="229"/>
      <c r="T36" s="230"/>
      <c r="U36" s="230"/>
      <c r="V36" s="230"/>
      <c r="W36" s="230"/>
      <c r="X36" s="230"/>
      <c r="Y36" s="231"/>
      <c r="Z36" s="229"/>
      <c r="AA36" s="230"/>
      <c r="AB36" s="230"/>
      <c r="AC36" s="230"/>
      <c r="AD36" s="230"/>
      <c r="AE36" s="230"/>
      <c r="AF36" s="231"/>
      <c r="AG36" s="229"/>
      <c r="AH36" s="230"/>
      <c r="AI36" s="230"/>
      <c r="AJ36" s="230"/>
      <c r="AK36" s="230"/>
      <c r="AL36" s="230"/>
      <c r="AM36" s="231"/>
      <c r="AN36" s="229"/>
      <c r="AO36" s="230"/>
      <c r="AP36" s="230"/>
      <c r="AQ36" s="230"/>
      <c r="AR36" s="230"/>
      <c r="AS36" s="230"/>
      <c r="AT36" s="231"/>
      <c r="AU36" s="229"/>
      <c r="AV36" s="230"/>
      <c r="AW36" s="230"/>
      <c r="AX36" s="346"/>
      <c r="AY36" s="346"/>
      <c r="AZ36" s="347"/>
      <c r="BA36" s="347"/>
      <c r="BB36" s="83"/>
      <c r="BC36" s="83"/>
      <c r="BD36" s="83"/>
      <c r="BE36" s="83"/>
      <c r="BF36" s="83"/>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348"/>
      <c r="C37" s="239"/>
      <c r="D37" s="239"/>
      <c r="E37" s="239"/>
      <c r="F37" s="359"/>
      <c r="G37" s="75"/>
      <c r="H37" s="75"/>
      <c r="I37" s="75"/>
      <c r="J37" s="75"/>
      <c r="K37" s="349"/>
      <c r="L37" s="349"/>
      <c r="M37" s="349"/>
      <c r="N37" s="350" t="s">
        <v>84</v>
      </c>
      <c r="O37" s="351"/>
      <c r="P37" s="351"/>
      <c r="Q37" s="352"/>
      <c r="R37" s="353"/>
      <c r="S37" s="354"/>
      <c r="T37" s="355"/>
      <c r="U37" s="355"/>
      <c r="V37" s="355"/>
      <c r="W37" s="355"/>
      <c r="X37" s="355"/>
      <c r="Y37" s="356"/>
      <c r="Z37" s="354"/>
      <c r="AA37" s="355"/>
      <c r="AB37" s="355"/>
      <c r="AC37" s="355"/>
      <c r="AD37" s="355"/>
      <c r="AE37" s="355"/>
      <c r="AF37" s="356"/>
      <c r="AG37" s="354"/>
      <c r="AH37" s="355"/>
      <c r="AI37" s="355"/>
      <c r="AJ37" s="355"/>
      <c r="AK37" s="355"/>
      <c r="AL37" s="355"/>
      <c r="AM37" s="356"/>
      <c r="AN37" s="354"/>
      <c r="AO37" s="355"/>
      <c r="AP37" s="355"/>
      <c r="AQ37" s="355"/>
      <c r="AR37" s="355"/>
      <c r="AS37" s="355"/>
      <c r="AT37" s="356"/>
      <c r="AU37" s="354"/>
      <c r="AV37" s="355"/>
      <c r="AW37" s="355"/>
      <c r="AX37" s="357"/>
      <c r="AY37" s="357"/>
      <c r="AZ37" s="358"/>
      <c r="BA37" s="358"/>
      <c r="BB37" s="83"/>
      <c r="BC37" s="83"/>
      <c r="BD37" s="83"/>
      <c r="BE37" s="83"/>
      <c r="BF37" s="83"/>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334" t="n">
        <f aca="false">B35+1</f>
        <v>7</v>
      </c>
      <c r="C38" s="239"/>
      <c r="D38" s="239"/>
      <c r="E38" s="239"/>
      <c r="F38" s="359"/>
      <c r="G38" s="75"/>
      <c r="H38" s="75"/>
      <c r="I38" s="75"/>
      <c r="J38" s="75"/>
      <c r="K38" s="349"/>
      <c r="L38" s="349"/>
      <c r="M38" s="349"/>
      <c r="N38" s="335" t="s">
        <v>166</v>
      </c>
      <c r="O38" s="336"/>
      <c r="P38" s="336"/>
      <c r="Q38" s="337"/>
      <c r="R38" s="338"/>
      <c r="S38" s="223"/>
      <c r="T38" s="224"/>
      <c r="U38" s="224"/>
      <c r="V38" s="224"/>
      <c r="W38" s="224"/>
      <c r="X38" s="224"/>
      <c r="Y38" s="225"/>
      <c r="Z38" s="223"/>
      <c r="AA38" s="224"/>
      <c r="AB38" s="224"/>
      <c r="AC38" s="224"/>
      <c r="AD38" s="224"/>
      <c r="AE38" s="224"/>
      <c r="AF38" s="225"/>
      <c r="AG38" s="223"/>
      <c r="AH38" s="224"/>
      <c r="AI38" s="224"/>
      <c r="AJ38" s="224"/>
      <c r="AK38" s="224"/>
      <c r="AL38" s="224"/>
      <c r="AM38" s="225"/>
      <c r="AN38" s="223"/>
      <c r="AO38" s="224"/>
      <c r="AP38" s="224"/>
      <c r="AQ38" s="224"/>
      <c r="AR38" s="224"/>
      <c r="AS38" s="224"/>
      <c r="AT38" s="225"/>
      <c r="AU38" s="223"/>
      <c r="AV38" s="224"/>
      <c r="AW38" s="224"/>
      <c r="AX38" s="339"/>
      <c r="AY38" s="339"/>
      <c r="AZ38" s="340"/>
      <c r="BA38" s="340"/>
      <c r="BB38" s="83"/>
      <c r="BC38" s="83"/>
      <c r="BD38" s="83"/>
      <c r="BE38" s="83"/>
      <c r="BF38" s="83"/>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341"/>
      <c r="C39" s="239"/>
      <c r="D39" s="239"/>
      <c r="E39" s="239"/>
      <c r="F39" s="359"/>
      <c r="G39" s="75"/>
      <c r="H39" s="75"/>
      <c r="I39" s="75"/>
      <c r="J39" s="75"/>
      <c r="K39" s="349"/>
      <c r="L39" s="349"/>
      <c r="M39" s="349"/>
      <c r="N39" s="342" t="s">
        <v>167</v>
      </c>
      <c r="O39" s="360"/>
      <c r="P39" s="360"/>
      <c r="Q39" s="361"/>
      <c r="R39" s="362"/>
      <c r="S39" s="229"/>
      <c r="T39" s="230"/>
      <c r="U39" s="230"/>
      <c r="V39" s="230"/>
      <c r="W39" s="230"/>
      <c r="X39" s="230"/>
      <c r="Y39" s="231"/>
      <c r="Z39" s="229"/>
      <c r="AA39" s="230"/>
      <c r="AB39" s="230"/>
      <c r="AC39" s="230"/>
      <c r="AD39" s="230"/>
      <c r="AE39" s="230"/>
      <c r="AF39" s="231"/>
      <c r="AG39" s="229"/>
      <c r="AH39" s="230"/>
      <c r="AI39" s="230"/>
      <c r="AJ39" s="230"/>
      <c r="AK39" s="230"/>
      <c r="AL39" s="230"/>
      <c r="AM39" s="231"/>
      <c r="AN39" s="229"/>
      <c r="AO39" s="230"/>
      <c r="AP39" s="230"/>
      <c r="AQ39" s="230"/>
      <c r="AR39" s="230"/>
      <c r="AS39" s="230"/>
      <c r="AT39" s="231"/>
      <c r="AU39" s="229"/>
      <c r="AV39" s="230"/>
      <c r="AW39" s="230"/>
      <c r="AX39" s="346"/>
      <c r="AY39" s="346"/>
      <c r="AZ39" s="347"/>
      <c r="BA39" s="347"/>
      <c r="BB39" s="83"/>
      <c r="BC39" s="83"/>
      <c r="BD39" s="83"/>
      <c r="BE39" s="83"/>
      <c r="BF39" s="83"/>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348"/>
      <c r="C40" s="239"/>
      <c r="D40" s="239"/>
      <c r="E40" s="239"/>
      <c r="F40" s="359"/>
      <c r="G40" s="75"/>
      <c r="H40" s="75"/>
      <c r="I40" s="75"/>
      <c r="J40" s="75"/>
      <c r="K40" s="349"/>
      <c r="L40" s="349"/>
      <c r="M40" s="349"/>
      <c r="N40" s="350" t="s">
        <v>84</v>
      </c>
      <c r="O40" s="351"/>
      <c r="P40" s="351"/>
      <c r="Q40" s="352"/>
      <c r="R40" s="353"/>
      <c r="S40" s="354"/>
      <c r="T40" s="355"/>
      <c r="U40" s="355"/>
      <c r="V40" s="355"/>
      <c r="W40" s="355"/>
      <c r="X40" s="355"/>
      <c r="Y40" s="356"/>
      <c r="Z40" s="354"/>
      <c r="AA40" s="355"/>
      <c r="AB40" s="355"/>
      <c r="AC40" s="355"/>
      <c r="AD40" s="355"/>
      <c r="AE40" s="355"/>
      <c r="AF40" s="356"/>
      <c r="AG40" s="354"/>
      <c r="AH40" s="355"/>
      <c r="AI40" s="355"/>
      <c r="AJ40" s="355"/>
      <c r="AK40" s="355"/>
      <c r="AL40" s="355"/>
      <c r="AM40" s="356"/>
      <c r="AN40" s="354"/>
      <c r="AO40" s="355"/>
      <c r="AP40" s="355"/>
      <c r="AQ40" s="355"/>
      <c r="AR40" s="355"/>
      <c r="AS40" s="355"/>
      <c r="AT40" s="356"/>
      <c r="AU40" s="354"/>
      <c r="AV40" s="355"/>
      <c r="AW40" s="355"/>
      <c r="AX40" s="357"/>
      <c r="AY40" s="357"/>
      <c r="AZ40" s="358"/>
      <c r="BA40" s="358"/>
      <c r="BB40" s="83"/>
      <c r="BC40" s="83"/>
      <c r="BD40" s="83"/>
      <c r="BE40" s="83"/>
      <c r="BF40" s="83"/>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334" t="n">
        <f aca="false">B38+1</f>
        <v>8</v>
      </c>
      <c r="C41" s="239"/>
      <c r="D41" s="239"/>
      <c r="E41" s="239"/>
      <c r="F41" s="359"/>
      <c r="G41" s="75"/>
      <c r="H41" s="75"/>
      <c r="I41" s="75"/>
      <c r="J41" s="75"/>
      <c r="K41" s="349"/>
      <c r="L41" s="349"/>
      <c r="M41" s="349"/>
      <c r="N41" s="335" t="s">
        <v>166</v>
      </c>
      <c r="O41" s="336"/>
      <c r="P41" s="336"/>
      <c r="Q41" s="337"/>
      <c r="R41" s="338"/>
      <c r="S41" s="223"/>
      <c r="T41" s="224"/>
      <c r="U41" s="224"/>
      <c r="V41" s="224"/>
      <c r="W41" s="224"/>
      <c r="X41" s="224"/>
      <c r="Y41" s="225"/>
      <c r="Z41" s="223"/>
      <c r="AA41" s="224"/>
      <c r="AB41" s="224"/>
      <c r="AC41" s="224"/>
      <c r="AD41" s="224"/>
      <c r="AE41" s="224"/>
      <c r="AF41" s="225"/>
      <c r="AG41" s="223"/>
      <c r="AH41" s="224"/>
      <c r="AI41" s="224"/>
      <c r="AJ41" s="224"/>
      <c r="AK41" s="224"/>
      <c r="AL41" s="224"/>
      <c r="AM41" s="225"/>
      <c r="AN41" s="223"/>
      <c r="AO41" s="224"/>
      <c r="AP41" s="224"/>
      <c r="AQ41" s="224"/>
      <c r="AR41" s="224"/>
      <c r="AS41" s="224"/>
      <c r="AT41" s="225"/>
      <c r="AU41" s="223"/>
      <c r="AV41" s="224"/>
      <c r="AW41" s="224"/>
      <c r="AX41" s="339"/>
      <c r="AY41" s="339"/>
      <c r="AZ41" s="340"/>
      <c r="BA41" s="340"/>
      <c r="BB41" s="83"/>
      <c r="BC41" s="83"/>
      <c r="BD41" s="83"/>
      <c r="BE41" s="83"/>
      <c r="BF41" s="83"/>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341"/>
      <c r="C42" s="239"/>
      <c r="D42" s="239"/>
      <c r="E42" s="239"/>
      <c r="F42" s="359"/>
      <c r="G42" s="75"/>
      <c r="H42" s="75"/>
      <c r="I42" s="75"/>
      <c r="J42" s="75"/>
      <c r="K42" s="349"/>
      <c r="L42" s="349"/>
      <c r="M42" s="349"/>
      <c r="N42" s="342" t="s">
        <v>167</v>
      </c>
      <c r="O42" s="363"/>
      <c r="P42" s="363"/>
      <c r="Q42" s="344"/>
      <c r="R42" s="345"/>
      <c r="S42" s="229"/>
      <c r="T42" s="230"/>
      <c r="U42" s="230"/>
      <c r="V42" s="230"/>
      <c r="W42" s="230"/>
      <c r="X42" s="230"/>
      <c r="Y42" s="231"/>
      <c r="Z42" s="229"/>
      <c r="AA42" s="230"/>
      <c r="AB42" s="230"/>
      <c r="AC42" s="230"/>
      <c r="AD42" s="230"/>
      <c r="AE42" s="230"/>
      <c r="AF42" s="231"/>
      <c r="AG42" s="229"/>
      <c r="AH42" s="230"/>
      <c r="AI42" s="230"/>
      <c r="AJ42" s="230"/>
      <c r="AK42" s="230"/>
      <c r="AL42" s="230"/>
      <c r="AM42" s="231"/>
      <c r="AN42" s="229"/>
      <c r="AO42" s="230"/>
      <c r="AP42" s="230"/>
      <c r="AQ42" s="230"/>
      <c r="AR42" s="230"/>
      <c r="AS42" s="230"/>
      <c r="AT42" s="231"/>
      <c r="AU42" s="229"/>
      <c r="AV42" s="230"/>
      <c r="AW42" s="230"/>
      <c r="AX42" s="346"/>
      <c r="AY42" s="346"/>
      <c r="AZ42" s="347"/>
      <c r="BA42" s="347"/>
      <c r="BB42" s="83"/>
      <c r="BC42" s="83"/>
      <c r="BD42" s="83"/>
      <c r="BE42" s="83"/>
      <c r="BF42" s="83"/>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348"/>
      <c r="C43" s="239"/>
      <c r="D43" s="239"/>
      <c r="E43" s="239"/>
      <c r="F43" s="359"/>
      <c r="G43" s="75"/>
      <c r="H43" s="75"/>
      <c r="I43" s="75"/>
      <c r="J43" s="75"/>
      <c r="K43" s="349"/>
      <c r="L43" s="349"/>
      <c r="M43" s="349"/>
      <c r="N43" s="350" t="s">
        <v>84</v>
      </c>
      <c r="O43" s="351"/>
      <c r="P43" s="351"/>
      <c r="Q43" s="352"/>
      <c r="R43" s="353"/>
      <c r="S43" s="354"/>
      <c r="T43" s="355"/>
      <c r="U43" s="355"/>
      <c r="V43" s="355"/>
      <c r="W43" s="355"/>
      <c r="X43" s="355"/>
      <c r="Y43" s="356"/>
      <c r="Z43" s="354"/>
      <c r="AA43" s="355"/>
      <c r="AB43" s="355"/>
      <c r="AC43" s="355"/>
      <c r="AD43" s="355"/>
      <c r="AE43" s="355"/>
      <c r="AF43" s="356"/>
      <c r="AG43" s="354"/>
      <c r="AH43" s="355"/>
      <c r="AI43" s="355"/>
      <c r="AJ43" s="355"/>
      <c r="AK43" s="355"/>
      <c r="AL43" s="355"/>
      <c r="AM43" s="356"/>
      <c r="AN43" s="354"/>
      <c r="AO43" s="355"/>
      <c r="AP43" s="355"/>
      <c r="AQ43" s="355"/>
      <c r="AR43" s="355"/>
      <c r="AS43" s="355"/>
      <c r="AT43" s="356"/>
      <c r="AU43" s="354"/>
      <c r="AV43" s="355"/>
      <c r="AW43" s="355"/>
      <c r="AX43" s="357"/>
      <c r="AY43" s="357"/>
      <c r="AZ43" s="358"/>
      <c r="BA43" s="358"/>
      <c r="BB43" s="83"/>
      <c r="BC43" s="83"/>
      <c r="BD43" s="83"/>
      <c r="BE43" s="83"/>
      <c r="BF43" s="83"/>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334" t="n">
        <f aca="false">B41+1</f>
        <v>9</v>
      </c>
      <c r="C44" s="239"/>
      <c r="D44" s="239"/>
      <c r="E44" s="239"/>
      <c r="F44" s="359"/>
      <c r="G44" s="75"/>
      <c r="H44" s="75"/>
      <c r="I44" s="75"/>
      <c r="J44" s="75"/>
      <c r="K44" s="349"/>
      <c r="L44" s="349"/>
      <c r="M44" s="349"/>
      <c r="N44" s="335" t="s">
        <v>166</v>
      </c>
      <c r="O44" s="336"/>
      <c r="P44" s="336"/>
      <c r="Q44" s="337"/>
      <c r="R44" s="338"/>
      <c r="S44" s="223"/>
      <c r="T44" s="224"/>
      <c r="U44" s="224"/>
      <c r="V44" s="224"/>
      <c r="W44" s="224"/>
      <c r="X44" s="224"/>
      <c r="Y44" s="225"/>
      <c r="Z44" s="223"/>
      <c r="AA44" s="224"/>
      <c r="AB44" s="224"/>
      <c r="AC44" s="224"/>
      <c r="AD44" s="224"/>
      <c r="AE44" s="224"/>
      <c r="AF44" s="225"/>
      <c r="AG44" s="223"/>
      <c r="AH44" s="224"/>
      <c r="AI44" s="224"/>
      <c r="AJ44" s="224"/>
      <c r="AK44" s="224"/>
      <c r="AL44" s="224"/>
      <c r="AM44" s="225"/>
      <c r="AN44" s="223"/>
      <c r="AO44" s="224"/>
      <c r="AP44" s="224"/>
      <c r="AQ44" s="224"/>
      <c r="AR44" s="224"/>
      <c r="AS44" s="224"/>
      <c r="AT44" s="225"/>
      <c r="AU44" s="223"/>
      <c r="AV44" s="224"/>
      <c r="AW44" s="224"/>
      <c r="AX44" s="339"/>
      <c r="AY44" s="339"/>
      <c r="AZ44" s="340"/>
      <c r="BA44" s="340"/>
      <c r="BB44" s="83"/>
      <c r="BC44" s="83"/>
      <c r="BD44" s="83"/>
      <c r="BE44" s="83"/>
      <c r="BF44" s="83"/>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341"/>
      <c r="C45" s="239"/>
      <c r="D45" s="239"/>
      <c r="E45" s="239"/>
      <c r="F45" s="359"/>
      <c r="G45" s="75"/>
      <c r="H45" s="75"/>
      <c r="I45" s="75"/>
      <c r="J45" s="75"/>
      <c r="K45" s="349"/>
      <c r="L45" s="349"/>
      <c r="M45" s="349"/>
      <c r="N45" s="342" t="s">
        <v>167</v>
      </c>
      <c r="O45" s="343"/>
      <c r="P45" s="343"/>
      <c r="Q45" s="364"/>
      <c r="R45" s="365"/>
      <c r="S45" s="229"/>
      <c r="T45" s="230"/>
      <c r="U45" s="230"/>
      <c r="V45" s="230"/>
      <c r="W45" s="230"/>
      <c r="X45" s="230"/>
      <c r="Y45" s="231"/>
      <c r="Z45" s="229"/>
      <c r="AA45" s="230"/>
      <c r="AB45" s="230"/>
      <c r="AC45" s="230"/>
      <c r="AD45" s="230"/>
      <c r="AE45" s="230"/>
      <c r="AF45" s="231"/>
      <c r="AG45" s="229"/>
      <c r="AH45" s="230"/>
      <c r="AI45" s="230"/>
      <c r="AJ45" s="230"/>
      <c r="AK45" s="230"/>
      <c r="AL45" s="230"/>
      <c r="AM45" s="231"/>
      <c r="AN45" s="229"/>
      <c r="AO45" s="230"/>
      <c r="AP45" s="230"/>
      <c r="AQ45" s="230"/>
      <c r="AR45" s="230"/>
      <c r="AS45" s="230"/>
      <c r="AT45" s="231"/>
      <c r="AU45" s="229"/>
      <c r="AV45" s="230"/>
      <c r="AW45" s="230"/>
      <c r="AX45" s="346"/>
      <c r="AY45" s="346"/>
      <c r="AZ45" s="347"/>
      <c r="BA45" s="347"/>
      <c r="BB45" s="83"/>
      <c r="BC45" s="83"/>
      <c r="BD45" s="83"/>
      <c r="BE45" s="83"/>
      <c r="BF45" s="83"/>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348"/>
      <c r="C46" s="239"/>
      <c r="D46" s="239"/>
      <c r="E46" s="239"/>
      <c r="F46" s="359"/>
      <c r="G46" s="75"/>
      <c r="H46" s="75"/>
      <c r="I46" s="75"/>
      <c r="J46" s="75"/>
      <c r="K46" s="349"/>
      <c r="L46" s="349"/>
      <c r="M46" s="349"/>
      <c r="N46" s="350" t="s">
        <v>84</v>
      </c>
      <c r="O46" s="360"/>
      <c r="P46" s="360"/>
      <c r="Q46" s="361"/>
      <c r="R46" s="366"/>
      <c r="S46" s="354"/>
      <c r="T46" s="355"/>
      <c r="U46" s="355"/>
      <c r="V46" s="355"/>
      <c r="W46" s="355"/>
      <c r="X46" s="355"/>
      <c r="Y46" s="356"/>
      <c r="Z46" s="354"/>
      <c r="AA46" s="355"/>
      <c r="AB46" s="355"/>
      <c r="AC46" s="355"/>
      <c r="AD46" s="355"/>
      <c r="AE46" s="355"/>
      <c r="AF46" s="356"/>
      <c r="AG46" s="354"/>
      <c r="AH46" s="355"/>
      <c r="AI46" s="355"/>
      <c r="AJ46" s="355"/>
      <c r="AK46" s="355"/>
      <c r="AL46" s="355"/>
      <c r="AM46" s="356"/>
      <c r="AN46" s="354"/>
      <c r="AO46" s="355"/>
      <c r="AP46" s="355"/>
      <c r="AQ46" s="355"/>
      <c r="AR46" s="355"/>
      <c r="AS46" s="355"/>
      <c r="AT46" s="356"/>
      <c r="AU46" s="354"/>
      <c r="AV46" s="355"/>
      <c r="AW46" s="355"/>
      <c r="AX46" s="357"/>
      <c r="AY46" s="357"/>
      <c r="AZ46" s="358"/>
      <c r="BA46" s="358"/>
      <c r="BB46" s="83"/>
      <c r="BC46" s="83"/>
      <c r="BD46" s="83"/>
      <c r="BE46" s="83"/>
      <c r="BF46" s="83"/>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334" t="n">
        <f aca="false">B44+1</f>
        <v>10</v>
      </c>
      <c r="C47" s="239"/>
      <c r="D47" s="239"/>
      <c r="E47" s="239"/>
      <c r="F47" s="359"/>
      <c r="G47" s="75"/>
      <c r="H47" s="75"/>
      <c r="I47" s="75"/>
      <c r="J47" s="75"/>
      <c r="K47" s="349"/>
      <c r="L47" s="349"/>
      <c r="M47" s="349"/>
      <c r="N47" s="335" t="s">
        <v>166</v>
      </c>
      <c r="O47" s="336"/>
      <c r="P47" s="336"/>
      <c r="Q47" s="337"/>
      <c r="R47" s="338"/>
      <c r="S47" s="223"/>
      <c r="T47" s="224"/>
      <c r="U47" s="224"/>
      <c r="V47" s="224"/>
      <c r="W47" s="224"/>
      <c r="X47" s="224"/>
      <c r="Y47" s="225"/>
      <c r="Z47" s="223"/>
      <c r="AA47" s="224"/>
      <c r="AB47" s="224"/>
      <c r="AC47" s="224"/>
      <c r="AD47" s="224"/>
      <c r="AE47" s="224"/>
      <c r="AF47" s="225"/>
      <c r="AG47" s="223"/>
      <c r="AH47" s="224"/>
      <c r="AI47" s="224"/>
      <c r="AJ47" s="224"/>
      <c r="AK47" s="224"/>
      <c r="AL47" s="224"/>
      <c r="AM47" s="225"/>
      <c r="AN47" s="223"/>
      <c r="AO47" s="224"/>
      <c r="AP47" s="224"/>
      <c r="AQ47" s="224"/>
      <c r="AR47" s="224"/>
      <c r="AS47" s="224"/>
      <c r="AT47" s="225"/>
      <c r="AU47" s="223"/>
      <c r="AV47" s="224"/>
      <c r="AW47" s="224"/>
      <c r="AX47" s="339"/>
      <c r="AY47" s="339"/>
      <c r="AZ47" s="340"/>
      <c r="BA47" s="340"/>
      <c r="BB47" s="83"/>
      <c r="BC47" s="83"/>
      <c r="BD47" s="83"/>
      <c r="BE47" s="83"/>
      <c r="BF47" s="83"/>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341"/>
      <c r="C48" s="239"/>
      <c r="D48" s="239"/>
      <c r="E48" s="239"/>
      <c r="F48" s="359"/>
      <c r="G48" s="75"/>
      <c r="H48" s="75"/>
      <c r="I48" s="75"/>
      <c r="J48" s="75"/>
      <c r="K48" s="349"/>
      <c r="L48" s="349"/>
      <c r="M48" s="349"/>
      <c r="N48" s="367" t="s">
        <v>167</v>
      </c>
      <c r="O48" s="368"/>
      <c r="P48" s="368"/>
      <c r="Q48" s="369"/>
      <c r="R48" s="370"/>
      <c r="S48" s="229"/>
      <c r="T48" s="230"/>
      <c r="U48" s="230"/>
      <c r="V48" s="230"/>
      <c r="W48" s="230"/>
      <c r="X48" s="230"/>
      <c r="Y48" s="231"/>
      <c r="Z48" s="229"/>
      <c r="AA48" s="230"/>
      <c r="AB48" s="230"/>
      <c r="AC48" s="230"/>
      <c r="AD48" s="230"/>
      <c r="AE48" s="230"/>
      <c r="AF48" s="231"/>
      <c r="AG48" s="229"/>
      <c r="AH48" s="230"/>
      <c r="AI48" s="230"/>
      <c r="AJ48" s="230"/>
      <c r="AK48" s="230"/>
      <c r="AL48" s="230"/>
      <c r="AM48" s="231"/>
      <c r="AN48" s="229"/>
      <c r="AO48" s="230"/>
      <c r="AP48" s="230"/>
      <c r="AQ48" s="230"/>
      <c r="AR48" s="230"/>
      <c r="AS48" s="230"/>
      <c r="AT48" s="231"/>
      <c r="AU48" s="229"/>
      <c r="AV48" s="230"/>
      <c r="AW48" s="230"/>
      <c r="AX48" s="346"/>
      <c r="AY48" s="346"/>
      <c r="AZ48" s="347"/>
      <c r="BA48" s="347"/>
      <c r="BB48" s="83"/>
      <c r="BC48" s="83"/>
      <c r="BD48" s="83"/>
      <c r="BE48" s="83"/>
      <c r="BF48" s="83"/>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348"/>
      <c r="C49" s="239"/>
      <c r="D49" s="239"/>
      <c r="E49" s="239"/>
      <c r="F49" s="359"/>
      <c r="G49" s="75"/>
      <c r="H49" s="75"/>
      <c r="I49" s="75"/>
      <c r="J49" s="75"/>
      <c r="K49" s="349"/>
      <c r="L49" s="349"/>
      <c r="M49" s="349"/>
      <c r="N49" s="350" t="s">
        <v>84</v>
      </c>
      <c r="O49" s="360"/>
      <c r="P49" s="360"/>
      <c r="Q49" s="361"/>
      <c r="R49" s="366"/>
      <c r="S49" s="354"/>
      <c r="T49" s="355"/>
      <c r="U49" s="355"/>
      <c r="V49" s="355"/>
      <c r="W49" s="355"/>
      <c r="X49" s="355"/>
      <c r="Y49" s="356"/>
      <c r="Z49" s="354"/>
      <c r="AA49" s="355"/>
      <c r="AB49" s="355"/>
      <c r="AC49" s="355"/>
      <c r="AD49" s="355"/>
      <c r="AE49" s="355"/>
      <c r="AF49" s="356"/>
      <c r="AG49" s="354"/>
      <c r="AH49" s="355"/>
      <c r="AI49" s="355"/>
      <c r="AJ49" s="355"/>
      <c r="AK49" s="355"/>
      <c r="AL49" s="355"/>
      <c r="AM49" s="356"/>
      <c r="AN49" s="354"/>
      <c r="AO49" s="355"/>
      <c r="AP49" s="355"/>
      <c r="AQ49" s="355"/>
      <c r="AR49" s="355"/>
      <c r="AS49" s="355"/>
      <c r="AT49" s="356"/>
      <c r="AU49" s="354"/>
      <c r="AV49" s="355"/>
      <c r="AW49" s="355"/>
      <c r="AX49" s="357"/>
      <c r="AY49" s="357"/>
      <c r="AZ49" s="358"/>
      <c r="BA49" s="358"/>
      <c r="BB49" s="83"/>
      <c r="BC49" s="83"/>
      <c r="BD49" s="83"/>
      <c r="BE49" s="83"/>
      <c r="BF49" s="83"/>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334" t="n">
        <f aca="false">B47+1</f>
        <v>11</v>
      </c>
      <c r="C50" s="239"/>
      <c r="D50" s="239"/>
      <c r="E50" s="239"/>
      <c r="F50" s="359"/>
      <c r="G50" s="75"/>
      <c r="H50" s="75"/>
      <c r="I50" s="75"/>
      <c r="J50" s="75"/>
      <c r="K50" s="349"/>
      <c r="L50" s="349"/>
      <c r="M50" s="349"/>
      <c r="N50" s="335" t="s">
        <v>166</v>
      </c>
      <c r="O50" s="336"/>
      <c r="P50" s="336"/>
      <c r="Q50" s="337"/>
      <c r="R50" s="338"/>
      <c r="S50" s="223"/>
      <c r="T50" s="224"/>
      <c r="U50" s="224"/>
      <c r="V50" s="224"/>
      <c r="W50" s="224"/>
      <c r="X50" s="224"/>
      <c r="Y50" s="225"/>
      <c r="Z50" s="223"/>
      <c r="AA50" s="224"/>
      <c r="AB50" s="224"/>
      <c r="AC50" s="224"/>
      <c r="AD50" s="224"/>
      <c r="AE50" s="224"/>
      <c r="AF50" s="225"/>
      <c r="AG50" s="223"/>
      <c r="AH50" s="224"/>
      <c r="AI50" s="224"/>
      <c r="AJ50" s="224"/>
      <c r="AK50" s="224"/>
      <c r="AL50" s="224"/>
      <c r="AM50" s="225"/>
      <c r="AN50" s="223"/>
      <c r="AO50" s="224"/>
      <c r="AP50" s="224"/>
      <c r="AQ50" s="224"/>
      <c r="AR50" s="224"/>
      <c r="AS50" s="224"/>
      <c r="AT50" s="225"/>
      <c r="AU50" s="223"/>
      <c r="AV50" s="224"/>
      <c r="AW50" s="224"/>
      <c r="AX50" s="339"/>
      <c r="AY50" s="339"/>
      <c r="AZ50" s="340"/>
      <c r="BA50" s="340"/>
      <c r="BB50" s="83"/>
      <c r="BC50" s="83"/>
      <c r="BD50" s="83"/>
      <c r="BE50" s="83"/>
      <c r="BF50" s="83"/>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341"/>
      <c r="C51" s="239"/>
      <c r="D51" s="239"/>
      <c r="E51" s="239"/>
      <c r="F51" s="359"/>
      <c r="G51" s="75"/>
      <c r="H51" s="75"/>
      <c r="I51" s="75"/>
      <c r="J51" s="75"/>
      <c r="K51" s="349"/>
      <c r="L51" s="349"/>
      <c r="M51" s="349"/>
      <c r="N51" s="367" t="s">
        <v>167</v>
      </c>
      <c r="O51" s="368"/>
      <c r="P51" s="368"/>
      <c r="Q51" s="369"/>
      <c r="R51" s="370"/>
      <c r="S51" s="229"/>
      <c r="T51" s="230"/>
      <c r="U51" s="230"/>
      <c r="V51" s="230"/>
      <c r="W51" s="230"/>
      <c r="X51" s="230"/>
      <c r="Y51" s="231"/>
      <c r="Z51" s="229"/>
      <c r="AA51" s="230"/>
      <c r="AB51" s="230"/>
      <c r="AC51" s="230"/>
      <c r="AD51" s="230"/>
      <c r="AE51" s="230"/>
      <c r="AF51" s="231"/>
      <c r="AG51" s="229"/>
      <c r="AH51" s="230"/>
      <c r="AI51" s="230"/>
      <c r="AJ51" s="230"/>
      <c r="AK51" s="230"/>
      <c r="AL51" s="230"/>
      <c r="AM51" s="231"/>
      <c r="AN51" s="229"/>
      <c r="AO51" s="230"/>
      <c r="AP51" s="230"/>
      <c r="AQ51" s="230"/>
      <c r="AR51" s="230"/>
      <c r="AS51" s="230"/>
      <c r="AT51" s="231"/>
      <c r="AU51" s="229"/>
      <c r="AV51" s="230"/>
      <c r="AW51" s="230"/>
      <c r="AX51" s="346"/>
      <c r="AY51" s="346"/>
      <c r="AZ51" s="347"/>
      <c r="BA51" s="347"/>
      <c r="BB51" s="83"/>
      <c r="BC51" s="83"/>
      <c r="BD51" s="83"/>
      <c r="BE51" s="83"/>
      <c r="BF51" s="83"/>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348"/>
      <c r="C52" s="239"/>
      <c r="D52" s="239"/>
      <c r="E52" s="239"/>
      <c r="F52" s="359"/>
      <c r="G52" s="75"/>
      <c r="H52" s="75"/>
      <c r="I52" s="75"/>
      <c r="J52" s="75"/>
      <c r="K52" s="349"/>
      <c r="L52" s="349"/>
      <c r="M52" s="349"/>
      <c r="N52" s="350" t="s">
        <v>84</v>
      </c>
      <c r="O52" s="360"/>
      <c r="P52" s="360"/>
      <c r="Q52" s="361"/>
      <c r="R52" s="366"/>
      <c r="S52" s="354"/>
      <c r="T52" s="355"/>
      <c r="U52" s="355"/>
      <c r="V52" s="355"/>
      <c r="W52" s="355"/>
      <c r="X52" s="355"/>
      <c r="Y52" s="356"/>
      <c r="Z52" s="354"/>
      <c r="AA52" s="355"/>
      <c r="AB52" s="355"/>
      <c r="AC52" s="355"/>
      <c r="AD52" s="355"/>
      <c r="AE52" s="355"/>
      <c r="AF52" s="356"/>
      <c r="AG52" s="354"/>
      <c r="AH52" s="355"/>
      <c r="AI52" s="355"/>
      <c r="AJ52" s="355"/>
      <c r="AK52" s="355"/>
      <c r="AL52" s="355"/>
      <c r="AM52" s="356"/>
      <c r="AN52" s="354"/>
      <c r="AO52" s="355"/>
      <c r="AP52" s="355"/>
      <c r="AQ52" s="355"/>
      <c r="AR52" s="355"/>
      <c r="AS52" s="355"/>
      <c r="AT52" s="356"/>
      <c r="AU52" s="354"/>
      <c r="AV52" s="355"/>
      <c r="AW52" s="355"/>
      <c r="AX52" s="357"/>
      <c r="AY52" s="357"/>
      <c r="AZ52" s="358"/>
      <c r="BA52" s="358"/>
      <c r="BB52" s="83"/>
      <c r="BC52" s="83"/>
      <c r="BD52" s="83"/>
      <c r="BE52" s="83"/>
      <c r="BF52" s="83"/>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334" t="n">
        <f aca="false">B50+1</f>
        <v>12</v>
      </c>
      <c r="C53" s="239"/>
      <c r="D53" s="239"/>
      <c r="E53" s="239"/>
      <c r="F53" s="359"/>
      <c r="G53" s="75"/>
      <c r="H53" s="75"/>
      <c r="I53" s="75"/>
      <c r="J53" s="75"/>
      <c r="K53" s="349"/>
      <c r="L53" s="349"/>
      <c r="M53" s="349"/>
      <c r="N53" s="335" t="s">
        <v>166</v>
      </c>
      <c r="O53" s="336"/>
      <c r="P53" s="336"/>
      <c r="Q53" s="337"/>
      <c r="R53" s="338"/>
      <c r="S53" s="223"/>
      <c r="T53" s="224"/>
      <c r="U53" s="224"/>
      <c r="V53" s="224"/>
      <c r="W53" s="224"/>
      <c r="X53" s="224"/>
      <c r="Y53" s="225"/>
      <c r="Z53" s="223"/>
      <c r="AA53" s="224"/>
      <c r="AB53" s="224"/>
      <c r="AC53" s="224"/>
      <c r="AD53" s="224"/>
      <c r="AE53" s="224"/>
      <c r="AF53" s="225"/>
      <c r="AG53" s="223"/>
      <c r="AH53" s="224"/>
      <c r="AI53" s="224"/>
      <c r="AJ53" s="224"/>
      <c r="AK53" s="224"/>
      <c r="AL53" s="224"/>
      <c r="AM53" s="225"/>
      <c r="AN53" s="223"/>
      <c r="AO53" s="224"/>
      <c r="AP53" s="224"/>
      <c r="AQ53" s="224"/>
      <c r="AR53" s="224"/>
      <c r="AS53" s="224"/>
      <c r="AT53" s="225"/>
      <c r="AU53" s="223"/>
      <c r="AV53" s="224"/>
      <c r="AW53" s="224"/>
      <c r="AX53" s="339"/>
      <c r="AY53" s="339"/>
      <c r="AZ53" s="340"/>
      <c r="BA53" s="340"/>
      <c r="BB53" s="83"/>
      <c r="BC53" s="83"/>
      <c r="BD53" s="83"/>
      <c r="BE53" s="83"/>
      <c r="BF53" s="83"/>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341"/>
      <c r="C54" s="239"/>
      <c r="D54" s="239"/>
      <c r="E54" s="239"/>
      <c r="F54" s="359"/>
      <c r="G54" s="75"/>
      <c r="H54" s="75"/>
      <c r="I54" s="75"/>
      <c r="J54" s="75"/>
      <c r="K54" s="349"/>
      <c r="L54" s="349"/>
      <c r="M54" s="349"/>
      <c r="N54" s="367" t="s">
        <v>167</v>
      </c>
      <c r="O54" s="368"/>
      <c r="P54" s="368"/>
      <c r="Q54" s="369"/>
      <c r="R54" s="370"/>
      <c r="S54" s="229"/>
      <c r="T54" s="230"/>
      <c r="U54" s="230"/>
      <c r="V54" s="230"/>
      <c r="W54" s="230"/>
      <c r="X54" s="230"/>
      <c r="Y54" s="231"/>
      <c r="Z54" s="229"/>
      <c r="AA54" s="230"/>
      <c r="AB54" s="230"/>
      <c r="AC54" s="230"/>
      <c r="AD54" s="230"/>
      <c r="AE54" s="230"/>
      <c r="AF54" s="231"/>
      <c r="AG54" s="229"/>
      <c r="AH54" s="230"/>
      <c r="AI54" s="230"/>
      <c r="AJ54" s="230"/>
      <c r="AK54" s="230"/>
      <c r="AL54" s="230"/>
      <c r="AM54" s="231"/>
      <c r="AN54" s="229"/>
      <c r="AO54" s="230"/>
      <c r="AP54" s="230"/>
      <c r="AQ54" s="230"/>
      <c r="AR54" s="230"/>
      <c r="AS54" s="230"/>
      <c r="AT54" s="231"/>
      <c r="AU54" s="229"/>
      <c r="AV54" s="230"/>
      <c r="AW54" s="230"/>
      <c r="AX54" s="346"/>
      <c r="AY54" s="346"/>
      <c r="AZ54" s="347"/>
      <c r="BA54" s="347"/>
      <c r="BB54" s="83"/>
      <c r="BC54" s="83"/>
      <c r="BD54" s="83"/>
      <c r="BE54" s="83"/>
      <c r="BF54" s="83"/>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348"/>
      <c r="C55" s="239"/>
      <c r="D55" s="239"/>
      <c r="E55" s="239"/>
      <c r="F55" s="359"/>
      <c r="G55" s="75"/>
      <c r="H55" s="75"/>
      <c r="I55" s="75"/>
      <c r="J55" s="75"/>
      <c r="K55" s="349"/>
      <c r="L55" s="349"/>
      <c r="M55" s="349"/>
      <c r="N55" s="350" t="s">
        <v>84</v>
      </c>
      <c r="O55" s="360"/>
      <c r="P55" s="360"/>
      <c r="Q55" s="361"/>
      <c r="R55" s="366"/>
      <c r="S55" s="354"/>
      <c r="T55" s="355"/>
      <c r="U55" s="355"/>
      <c r="V55" s="355"/>
      <c r="W55" s="355"/>
      <c r="X55" s="355"/>
      <c r="Y55" s="356"/>
      <c r="Z55" s="354"/>
      <c r="AA55" s="355"/>
      <c r="AB55" s="355"/>
      <c r="AC55" s="355"/>
      <c r="AD55" s="355"/>
      <c r="AE55" s="355"/>
      <c r="AF55" s="356"/>
      <c r="AG55" s="354"/>
      <c r="AH55" s="355"/>
      <c r="AI55" s="355"/>
      <c r="AJ55" s="355"/>
      <c r="AK55" s="355"/>
      <c r="AL55" s="355"/>
      <c r="AM55" s="356"/>
      <c r="AN55" s="354"/>
      <c r="AO55" s="355"/>
      <c r="AP55" s="355"/>
      <c r="AQ55" s="355"/>
      <c r="AR55" s="355"/>
      <c r="AS55" s="355"/>
      <c r="AT55" s="356"/>
      <c r="AU55" s="354"/>
      <c r="AV55" s="355"/>
      <c r="AW55" s="355"/>
      <c r="AX55" s="357"/>
      <c r="AY55" s="357"/>
      <c r="AZ55" s="358"/>
      <c r="BA55" s="358"/>
      <c r="BB55" s="83"/>
      <c r="BC55" s="83"/>
      <c r="BD55" s="83"/>
      <c r="BE55" s="83"/>
      <c r="BF55" s="83"/>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334" t="n">
        <f aca="false">B53+1</f>
        <v>13</v>
      </c>
      <c r="C56" s="239"/>
      <c r="D56" s="239"/>
      <c r="E56" s="239"/>
      <c r="F56" s="359"/>
      <c r="G56" s="75"/>
      <c r="H56" s="75"/>
      <c r="I56" s="75"/>
      <c r="J56" s="75"/>
      <c r="K56" s="349"/>
      <c r="L56" s="349"/>
      <c r="M56" s="349"/>
      <c r="N56" s="335" t="s">
        <v>166</v>
      </c>
      <c r="O56" s="336"/>
      <c r="P56" s="336"/>
      <c r="Q56" s="337"/>
      <c r="R56" s="338"/>
      <c r="S56" s="223"/>
      <c r="T56" s="224"/>
      <c r="U56" s="224"/>
      <c r="V56" s="224"/>
      <c r="W56" s="224"/>
      <c r="X56" s="224"/>
      <c r="Y56" s="225"/>
      <c r="Z56" s="223"/>
      <c r="AA56" s="224"/>
      <c r="AB56" s="224"/>
      <c r="AC56" s="224"/>
      <c r="AD56" s="224"/>
      <c r="AE56" s="224"/>
      <c r="AF56" s="225"/>
      <c r="AG56" s="223"/>
      <c r="AH56" s="224"/>
      <c r="AI56" s="224"/>
      <c r="AJ56" s="224"/>
      <c r="AK56" s="224"/>
      <c r="AL56" s="224"/>
      <c r="AM56" s="225"/>
      <c r="AN56" s="223"/>
      <c r="AO56" s="224"/>
      <c r="AP56" s="224"/>
      <c r="AQ56" s="224"/>
      <c r="AR56" s="224"/>
      <c r="AS56" s="224"/>
      <c r="AT56" s="225"/>
      <c r="AU56" s="223"/>
      <c r="AV56" s="224"/>
      <c r="AW56" s="224"/>
      <c r="AX56" s="339"/>
      <c r="AY56" s="339"/>
      <c r="AZ56" s="340"/>
      <c r="BA56" s="340"/>
      <c r="BB56" s="83"/>
      <c r="BC56" s="83"/>
      <c r="BD56" s="83"/>
      <c r="BE56" s="83"/>
      <c r="BF56" s="83"/>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341"/>
      <c r="C57" s="239"/>
      <c r="D57" s="239"/>
      <c r="E57" s="239"/>
      <c r="F57" s="359"/>
      <c r="G57" s="75"/>
      <c r="H57" s="75"/>
      <c r="I57" s="75"/>
      <c r="J57" s="75"/>
      <c r="K57" s="349"/>
      <c r="L57" s="349"/>
      <c r="M57" s="349"/>
      <c r="N57" s="367" t="s">
        <v>167</v>
      </c>
      <c r="O57" s="368"/>
      <c r="P57" s="368"/>
      <c r="Q57" s="369"/>
      <c r="R57" s="370"/>
      <c r="S57" s="229"/>
      <c r="T57" s="230"/>
      <c r="U57" s="230"/>
      <c r="V57" s="230"/>
      <c r="W57" s="230"/>
      <c r="X57" s="230"/>
      <c r="Y57" s="231"/>
      <c r="Z57" s="229"/>
      <c r="AA57" s="230"/>
      <c r="AB57" s="230"/>
      <c r="AC57" s="230"/>
      <c r="AD57" s="230"/>
      <c r="AE57" s="230"/>
      <c r="AF57" s="231"/>
      <c r="AG57" s="229"/>
      <c r="AH57" s="230"/>
      <c r="AI57" s="230"/>
      <c r="AJ57" s="230"/>
      <c r="AK57" s="230"/>
      <c r="AL57" s="230"/>
      <c r="AM57" s="231"/>
      <c r="AN57" s="229"/>
      <c r="AO57" s="230"/>
      <c r="AP57" s="230"/>
      <c r="AQ57" s="230"/>
      <c r="AR57" s="230"/>
      <c r="AS57" s="230"/>
      <c r="AT57" s="231"/>
      <c r="AU57" s="229"/>
      <c r="AV57" s="230"/>
      <c r="AW57" s="230"/>
      <c r="AX57" s="346"/>
      <c r="AY57" s="346"/>
      <c r="AZ57" s="347"/>
      <c r="BA57" s="347"/>
      <c r="BB57" s="83"/>
      <c r="BC57" s="83"/>
      <c r="BD57" s="83"/>
      <c r="BE57" s="83"/>
      <c r="BF57" s="83"/>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348"/>
      <c r="C58" s="239"/>
      <c r="D58" s="239"/>
      <c r="E58" s="239"/>
      <c r="F58" s="359"/>
      <c r="G58" s="75"/>
      <c r="H58" s="75"/>
      <c r="I58" s="75"/>
      <c r="J58" s="75"/>
      <c r="K58" s="349"/>
      <c r="L58" s="349"/>
      <c r="M58" s="349"/>
      <c r="N58" s="350" t="s">
        <v>84</v>
      </c>
      <c r="O58" s="360"/>
      <c r="P58" s="360"/>
      <c r="Q58" s="361"/>
      <c r="R58" s="366"/>
      <c r="S58" s="354"/>
      <c r="T58" s="355"/>
      <c r="U58" s="355"/>
      <c r="V58" s="355"/>
      <c r="W58" s="355"/>
      <c r="X58" s="355"/>
      <c r="Y58" s="356"/>
      <c r="Z58" s="354"/>
      <c r="AA58" s="355"/>
      <c r="AB58" s="355"/>
      <c r="AC58" s="355"/>
      <c r="AD58" s="355"/>
      <c r="AE58" s="355"/>
      <c r="AF58" s="356"/>
      <c r="AG58" s="354"/>
      <c r="AH58" s="355"/>
      <c r="AI58" s="355"/>
      <c r="AJ58" s="355"/>
      <c r="AK58" s="355"/>
      <c r="AL58" s="355"/>
      <c r="AM58" s="356"/>
      <c r="AN58" s="354"/>
      <c r="AO58" s="355"/>
      <c r="AP58" s="355"/>
      <c r="AQ58" s="355"/>
      <c r="AR58" s="355"/>
      <c r="AS58" s="355"/>
      <c r="AT58" s="356"/>
      <c r="AU58" s="354"/>
      <c r="AV58" s="355"/>
      <c r="AW58" s="355"/>
      <c r="AX58" s="357"/>
      <c r="AY58" s="357"/>
      <c r="AZ58" s="358"/>
      <c r="BA58" s="358"/>
      <c r="BB58" s="83"/>
      <c r="BC58" s="83"/>
      <c r="BD58" s="83"/>
      <c r="BE58" s="83"/>
      <c r="BF58" s="83"/>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334" t="n">
        <f aca="false">B56+1</f>
        <v>14</v>
      </c>
      <c r="C59" s="239"/>
      <c r="D59" s="239"/>
      <c r="E59" s="239"/>
      <c r="F59" s="359"/>
      <c r="G59" s="75"/>
      <c r="H59" s="75"/>
      <c r="I59" s="75"/>
      <c r="J59" s="75"/>
      <c r="K59" s="349"/>
      <c r="L59" s="349"/>
      <c r="M59" s="349"/>
      <c r="N59" s="335" t="s">
        <v>166</v>
      </c>
      <c r="O59" s="336"/>
      <c r="P59" s="336"/>
      <c r="Q59" s="337"/>
      <c r="R59" s="338"/>
      <c r="S59" s="223"/>
      <c r="T59" s="224"/>
      <c r="U59" s="224"/>
      <c r="V59" s="224"/>
      <c r="W59" s="224"/>
      <c r="X59" s="224"/>
      <c r="Y59" s="225"/>
      <c r="Z59" s="223"/>
      <c r="AA59" s="224"/>
      <c r="AB59" s="224"/>
      <c r="AC59" s="224"/>
      <c r="AD59" s="224"/>
      <c r="AE59" s="224"/>
      <c r="AF59" s="225"/>
      <c r="AG59" s="223"/>
      <c r="AH59" s="224"/>
      <c r="AI59" s="224"/>
      <c r="AJ59" s="224"/>
      <c r="AK59" s="224"/>
      <c r="AL59" s="224"/>
      <c r="AM59" s="225"/>
      <c r="AN59" s="223"/>
      <c r="AO59" s="224"/>
      <c r="AP59" s="224"/>
      <c r="AQ59" s="224"/>
      <c r="AR59" s="224"/>
      <c r="AS59" s="224"/>
      <c r="AT59" s="225"/>
      <c r="AU59" s="223"/>
      <c r="AV59" s="224"/>
      <c r="AW59" s="224"/>
      <c r="AX59" s="339"/>
      <c r="AY59" s="339"/>
      <c r="AZ59" s="340"/>
      <c r="BA59" s="340"/>
      <c r="BB59" s="83"/>
      <c r="BC59" s="83"/>
      <c r="BD59" s="83"/>
      <c r="BE59" s="83"/>
      <c r="BF59" s="83"/>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341"/>
      <c r="C60" s="239"/>
      <c r="D60" s="239"/>
      <c r="E60" s="239"/>
      <c r="F60" s="359"/>
      <c r="G60" s="75"/>
      <c r="H60" s="75"/>
      <c r="I60" s="75"/>
      <c r="J60" s="75"/>
      <c r="K60" s="349"/>
      <c r="L60" s="349"/>
      <c r="M60" s="349"/>
      <c r="N60" s="367" t="s">
        <v>167</v>
      </c>
      <c r="O60" s="368"/>
      <c r="P60" s="368"/>
      <c r="Q60" s="369"/>
      <c r="R60" s="370"/>
      <c r="S60" s="229"/>
      <c r="T60" s="230"/>
      <c r="U60" s="230"/>
      <c r="V60" s="230"/>
      <c r="W60" s="230"/>
      <c r="X60" s="230"/>
      <c r="Y60" s="231"/>
      <c r="Z60" s="229"/>
      <c r="AA60" s="230"/>
      <c r="AB60" s="230"/>
      <c r="AC60" s="230"/>
      <c r="AD60" s="230"/>
      <c r="AE60" s="230"/>
      <c r="AF60" s="231"/>
      <c r="AG60" s="229"/>
      <c r="AH60" s="230"/>
      <c r="AI60" s="230"/>
      <c r="AJ60" s="230"/>
      <c r="AK60" s="230"/>
      <c r="AL60" s="230"/>
      <c r="AM60" s="231"/>
      <c r="AN60" s="229"/>
      <c r="AO60" s="230"/>
      <c r="AP60" s="230"/>
      <c r="AQ60" s="230"/>
      <c r="AR60" s="230"/>
      <c r="AS60" s="230"/>
      <c r="AT60" s="231"/>
      <c r="AU60" s="229"/>
      <c r="AV60" s="230"/>
      <c r="AW60" s="230"/>
      <c r="AX60" s="346"/>
      <c r="AY60" s="346"/>
      <c r="AZ60" s="347"/>
      <c r="BA60" s="347"/>
      <c r="BB60" s="83"/>
      <c r="BC60" s="83"/>
      <c r="BD60" s="83"/>
      <c r="BE60" s="83"/>
      <c r="BF60" s="83"/>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348"/>
      <c r="C61" s="239"/>
      <c r="D61" s="239"/>
      <c r="E61" s="239"/>
      <c r="F61" s="359"/>
      <c r="G61" s="75"/>
      <c r="H61" s="75"/>
      <c r="I61" s="75"/>
      <c r="J61" s="75"/>
      <c r="K61" s="349"/>
      <c r="L61" s="349"/>
      <c r="M61" s="349"/>
      <c r="N61" s="350" t="s">
        <v>84</v>
      </c>
      <c r="O61" s="360"/>
      <c r="P61" s="360"/>
      <c r="Q61" s="361"/>
      <c r="R61" s="366"/>
      <c r="S61" s="354"/>
      <c r="T61" s="355"/>
      <c r="U61" s="355"/>
      <c r="V61" s="355"/>
      <c r="W61" s="355"/>
      <c r="X61" s="355"/>
      <c r="Y61" s="356"/>
      <c r="Z61" s="354"/>
      <c r="AA61" s="355"/>
      <c r="AB61" s="355"/>
      <c r="AC61" s="355"/>
      <c r="AD61" s="355"/>
      <c r="AE61" s="355"/>
      <c r="AF61" s="356"/>
      <c r="AG61" s="354"/>
      <c r="AH61" s="355"/>
      <c r="AI61" s="355"/>
      <c r="AJ61" s="355"/>
      <c r="AK61" s="355"/>
      <c r="AL61" s="355"/>
      <c r="AM61" s="356"/>
      <c r="AN61" s="354"/>
      <c r="AO61" s="355"/>
      <c r="AP61" s="355"/>
      <c r="AQ61" s="355"/>
      <c r="AR61" s="355"/>
      <c r="AS61" s="355"/>
      <c r="AT61" s="356"/>
      <c r="AU61" s="354"/>
      <c r="AV61" s="355"/>
      <c r="AW61" s="355"/>
      <c r="AX61" s="357"/>
      <c r="AY61" s="357"/>
      <c r="AZ61" s="358"/>
      <c r="BA61" s="358"/>
      <c r="BB61" s="83"/>
      <c r="BC61" s="83"/>
      <c r="BD61" s="83"/>
      <c r="BE61" s="83"/>
      <c r="BF61" s="83"/>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334" t="n">
        <f aca="false">B59+1</f>
        <v>15</v>
      </c>
      <c r="C62" s="239"/>
      <c r="D62" s="239"/>
      <c r="E62" s="239"/>
      <c r="F62" s="359"/>
      <c r="G62" s="75"/>
      <c r="H62" s="75"/>
      <c r="I62" s="75"/>
      <c r="J62" s="75"/>
      <c r="K62" s="349"/>
      <c r="L62" s="349"/>
      <c r="M62" s="349"/>
      <c r="N62" s="335" t="s">
        <v>166</v>
      </c>
      <c r="O62" s="336"/>
      <c r="P62" s="336"/>
      <c r="Q62" s="337"/>
      <c r="R62" s="338"/>
      <c r="S62" s="223"/>
      <c r="T62" s="224"/>
      <c r="U62" s="224"/>
      <c r="V62" s="224"/>
      <c r="W62" s="224"/>
      <c r="X62" s="224"/>
      <c r="Y62" s="225"/>
      <c r="Z62" s="223"/>
      <c r="AA62" s="224"/>
      <c r="AB62" s="224"/>
      <c r="AC62" s="224"/>
      <c r="AD62" s="224"/>
      <c r="AE62" s="224"/>
      <c r="AF62" s="225"/>
      <c r="AG62" s="223"/>
      <c r="AH62" s="224"/>
      <c r="AI62" s="224"/>
      <c r="AJ62" s="224"/>
      <c r="AK62" s="224"/>
      <c r="AL62" s="224"/>
      <c r="AM62" s="225"/>
      <c r="AN62" s="223"/>
      <c r="AO62" s="224"/>
      <c r="AP62" s="224"/>
      <c r="AQ62" s="224"/>
      <c r="AR62" s="224"/>
      <c r="AS62" s="224"/>
      <c r="AT62" s="225"/>
      <c r="AU62" s="223"/>
      <c r="AV62" s="224"/>
      <c r="AW62" s="224"/>
      <c r="AX62" s="339"/>
      <c r="AY62" s="339"/>
      <c r="AZ62" s="340"/>
      <c r="BA62" s="340"/>
      <c r="BB62" s="83"/>
      <c r="BC62" s="83"/>
      <c r="BD62" s="83"/>
      <c r="BE62" s="83"/>
      <c r="BF62" s="83"/>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341"/>
      <c r="C63" s="239"/>
      <c r="D63" s="239"/>
      <c r="E63" s="239"/>
      <c r="F63" s="359"/>
      <c r="G63" s="75"/>
      <c r="H63" s="75"/>
      <c r="I63" s="75"/>
      <c r="J63" s="75"/>
      <c r="K63" s="349"/>
      <c r="L63" s="349"/>
      <c r="M63" s="349"/>
      <c r="N63" s="367" t="s">
        <v>167</v>
      </c>
      <c r="O63" s="368"/>
      <c r="P63" s="368"/>
      <c r="Q63" s="369"/>
      <c r="R63" s="370"/>
      <c r="S63" s="229"/>
      <c r="T63" s="230"/>
      <c r="U63" s="230"/>
      <c r="V63" s="230"/>
      <c r="W63" s="230"/>
      <c r="X63" s="230"/>
      <c r="Y63" s="231"/>
      <c r="Z63" s="229"/>
      <c r="AA63" s="230"/>
      <c r="AB63" s="230"/>
      <c r="AC63" s="230"/>
      <c r="AD63" s="230"/>
      <c r="AE63" s="230"/>
      <c r="AF63" s="231"/>
      <c r="AG63" s="229"/>
      <c r="AH63" s="230"/>
      <c r="AI63" s="230"/>
      <c r="AJ63" s="230"/>
      <c r="AK63" s="230"/>
      <c r="AL63" s="230"/>
      <c r="AM63" s="231"/>
      <c r="AN63" s="229"/>
      <c r="AO63" s="230"/>
      <c r="AP63" s="230"/>
      <c r="AQ63" s="230"/>
      <c r="AR63" s="230"/>
      <c r="AS63" s="230"/>
      <c r="AT63" s="231"/>
      <c r="AU63" s="229"/>
      <c r="AV63" s="230"/>
      <c r="AW63" s="230"/>
      <c r="AX63" s="346"/>
      <c r="AY63" s="346"/>
      <c r="AZ63" s="347"/>
      <c r="BA63" s="347"/>
      <c r="BB63" s="83"/>
      <c r="BC63" s="83"/>
      <c r="BD63" s="83"/>
      <c r="BE63" s="83"/>
      <c r="BF63" s="83"/>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348"/>
      <c r="C64" s="371"/>
      <c r="D64" s="371"/>
      <c r="E64" s="371"/>
      <c r="F64" s="372"/>
      <c r="G64" s="102"/>
      <c r="H64" s="102"/>
      <c r="I64" s="102"/>
      <c r="J64" s="102"/>
      <c r="K64" s="373"/>
      <c r="L64" s="373"/>
      <c r="M64" s="373"/>
      <c r="N64" s="374" t="s">
        <v>84</v>
      </c>
      <c r="O64" s="375"/>
      <c r="P64" s="375"/>
      <c r="Q64" s="376"/>
      <c r="R64" s="377"/>
      <c r="S64" s="354"/>
      <c r="T64" s="355"/>
      <c r="U64" s="355"/>
      <c r="V64" s="355"/>
      <c r="W64" s="355"/>
      <c r="X64" s="355"/>
      <c r="Y64" s="356"/>
      <c r="Z64" s="354"/>
      <c r="AA64" s="355"/>
      <c r="AB64" s="355"/>
      <c r="AC64" s="355"/>
      <c r="AD64" s="355"/>
      <c r="AE64" s="355"/>
      <c r="AF64" s="356"/>
      <c r="AG64" s="354"/>
      <c r="AH64" s="355"/>
      <c r="AI64" s="355"/>
      <c r="AJ64" s="355"/>
      <c r="AK64" s="355"/>
      <c r="AL64" s="355"/>
      <c r="AM64" s="356"/>
      <c r="AN64" s="354"/>
      <c r="AO64" s="355"/>
      <c r="AP64" s="355"/>
      <c r="AQ64" s="355"/>
      <c r="AR64" s="355"/>
      <c r="AS64" s="355"/>
      <c r="AT64" s="356"/>
      <c r="AU64" s="354"/>
      <c r="AV64" s="355"/>
      <c r="AW64" s="355"/>
      <c r="AX64" s="357"/>
      <c r="AY64" s="357"/>
      <c r="AZ64" s="358"/>
      <c r="BA64" s="358"/>
      <c r="BB64" s="378"/>
      <c r="BC64" s="378"/>
      <c r="BD64" s="378"/>
      <c r="BE64" s="378"/>
      <c r="BF64" s="378"/>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334" t="n">
        <f aca="false">B62+1</f>
        <v>16</v>
      </c>
      <c r="C65" s="371"/>
      <c r="D65" s="371"/>
      <c r="E65" s="371"/>
      <c r="F65" s="372"/>
      <c r="G65" s="102"/>
      <c r="H65" s="102"/>
      <c r="I65" s="102"/>
      <c r="J65" s="102"/>
      <c r="K65" s="373"/>
      <c r="L65" s="373"/>
      <c r="M65" s="373"/>
      <c r="N65" s="335" t="s">
        <v>166</v>
      </c>
      <c r="O65" s="336"/>
      <c r="P65" s="336"/>
      <c r="Q65" s="337"/>
      <c r="R65" s="338"/>
      <c r="S65" s="223"/>
      <c r="T65" s="224"/>
      <c r="U65" s="224"/>
      <c r="V65" s="224"/>
      <c r="W65" s="224"/>
      <c r="X65" s="224"/>
      <c r="Y65" s="225"/>
      <c r="Z65" s="223"/>
      <c r="AA65" s="224"/>
      <c r="AB65" s="224"/>
      <c r="AC65" s="224"/>
      <c r="AD65" s="224"/>
      <c r="AE65" s="224"/>
      <c r="AF65" s="225"/>
      <c r="AG65" s="223"/>
      <c r="AH65" s="224"/>
      <c r="AI65" s="224"/>
      <c r="AJ65" s="224"/>
      <c r="AK65" s="224"/>
      <c r="AL65" s="224"/>
      <c r="AM65" s="225"/>
      <c r="AN65" s="223"/>
      <c r="AO65" s="224"/>
      <c r="AP65" s="224"/>
      <c r="AQ65" s="224"/>
      <c r="AR65" s="224"/>
      <c r="AS65" s="224"/>
      <c r="AT65" s="225"/>
      <c r="AU65" s="223"/>
      <c r="AV65" s="224"/>
      <c r="AW65" s="224"/>
      <c r="AX65" s="339"/>
      <c r="AY65" s="339"/>
      <c r="AZ65" s="340"/>
      <c r="BA65" s="340"/>
      <c r="BB65" s="378"/>
      <c r="BC65" s="378"/>
      <c r="BD65" s="378"/>
      <c r="BE65" s="378"/>
      <c r="BF65" s="378"/>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334"/>
      <c r="C66" s="371"/>
      <c r="D66" s="371"/>
      <c r="E66" s="371"/>
      <c r="F66" s="372"/>
      <c r="G66" s="102"/>
      <c r="H66" s="102"/>
      <c r="I66" s="102"/>
      <c r="J66" s="102"/>
      <c r="K66" s="373"/>
      <c r="L66" s="373"/>
      <c r="M66" s="373"/>
      <c r="N66" s="379" t="s">
        <v>167</v>
      </c>
      <c r="O66" s="380"/>
      <c r="P66" s="380"/>
      <c r="Q66" s="381"/>
      <c r="R66" s="382"/>
      <c r="S66" s="229"/>
      <c r="T66" s="230"/>
      <c r="U66" s="230"/>
      <c r="V66" s="230"/>
      <c r="W66" s="230"/>
      <c r="X66" s="230"/>
      <c r="Y66" s="231"/>
      <c r="Z66" s="229"/>
      <c r="AA66" s="230"/>
      <c r="AB66" s="230"/>
      <c r="AC66" s="230"/>
      <c r="AD66" s="230"/>
      <c r="AE66" s="230"/>
      <c r="AF66" s="231"/>
      <c r="AG66" s="229"/>
      <c r="AH66" s="230"/>
      <c r="AI66" s="230"/>
      <c r="AJ66" s="230"/>
      <c r="AK66" s="230"/>
      <c r="AL66" s="230"/>
      <c r="AM66" s="231"/>
      <c r="AN66" s="229"/>
      <c r="AO66" s="230"/>
      <c r="AP66" s="230"/>
      <c r="AQ66" s="230"/>
      <c r="AR66" s="230"/>
      <c r="AS66" s="230"/>
      <c r="AT66" s="231"/>
      <c r="AU66" s="229"/>
      <c r="AV66" s="230"/>
      <c r="AW66" s="230"/>
      <c r="AX66" s="346"/>
      <c r="AY66" s="346"/>
      <c r="AZ66" s="347"/>
      <c r="BA66" s="347"/>
      <c r="BB66" s="378"/>
      <c r="BC66" s="378"/>
      <c r="BD66" s="378"/>
      <c r="BE66" s="378"/>
      <c r="BF66" s="378"/>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383" t="s">
        <v>168</v>
      </c>
      <c r="C67" s="383"/>
      <c r="D67" s="383"/>
      <c r="E67" s="383"/>
      <c r="F67" s="383"/>
      <c r="G67" s="383"/>
      <c r="H67" s="383"/>
      <c r="I67" s="383"/>
      <c r="J67" s="383"/>
      <c r="K67" s="383"/>
      <c r="L67" s="383"/>
      <c r="M67" s="383"/>
      <c r="N67" s="383"/>
      <c r="O67" s="383"/>
      <c r="P67" s="383"/>
      <c r="Q67" s="383"/>
      <c r="R67" s="383"/>
      <c r="S67" s="384"/>
      <c r="T67" s="385"/>
      <c r="U67" s="385"/>
      <c r="V67" s="385"/>
      <c r="W67" s="385"/>
      <c r="X67" s="385"/>
      <c r="Y67" s="386"/>
      <c r="Z67" s="387"/>
      <c r="AA67" s="385"/>
      <c r="AB67" s="385"/>
      <c r="AC67" s="385"/>
      <c r="AD67" s="385"/>
      <c r="AE67" s="385"/>
      <c r="AF67" s="386"/>
      <c r="AG67" s="387"/>
      <c r="AH67" s="385"/>
      <c r="AI67" s="385"/>
      <c r="AJ67" s="385"/>
      <c r="AK67" s="385"/>
      <c r="AL67" s="385"/>
      <c r="AM67" s="386"/>
      <c r="AN67" s="387"/>
      <c r="AO67" s="385"/>
      <c r="AP67" s="385"/>
      <c r="AQ67" s="385"/>
      <c r="AR67" s="385"/>
      <c r="AS67" s="385"/>
      <c r="AT67" s="386"/>
      <c r="AU67" s="387"/>
      <c r="AV67" s="385"/>
      <c r="AW67" s="388"/>
      <c r="AX67" s="389"/>
      <c r="AY67" s="389"/>
      <c r="AZ67" s="390"/>
      <c r="BA67" s="390"/>
      <c r="BB67" s="390"/>
      <c r="BC67" s="390"/>
      <c r="BD67" s="390"/>
      <c r="BE67" s="390"/>
      <c r="BF67" s="39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391" t="s">
        <v>169</v>
      </c>
      <c r="C68" s="391"/>
      <c r="D68" s="391"/>
      <c r="E68" s="391"/>
      <c r="F68" s="391"/>
      <c r="G68" s="391"/>
      <c r="H68" s="391"/>
      <c r="I68" s="391"/>
      <c r="J68" s="391"/>
      <c r="K68" s="391"/>
      <c r="L68" s="391"/>
      <c r="M68" s="391"/>
      <c r="N68" s="391"/>
      <c r="O68" s="391"/>
      <c r="P68" s="391"/>
      <c r="Q68" s="391"/>
      <c r="R68" s="391"/>
      <c r="S68" s="392"/>
      <c r="T68" s="393"/>
      <c r="U68" s="393"/>
      <c r="V68" s="393"/>
      <c r="W68" s="393"/>
      <c r="X68" s="393"/>
      <c r="Y68" s="394"/>
      <c r="Z68" s="395"/>
      <c r="AA68" s="393"/>
      <c r="AB68" s="393"/>
      <c r="AC68" s="393"/>
      <c r="AD68" s="393"/>
      <c r="AE68" s="393"/>
      <c r="AF68" s="394"/>
      <c r="AG68" s="395"/>
      <c r="AH68" s="393"/>
      <c r="AI68" s="393"/>
      <c r="AJ68" s="393"/>
      <c r="AK68" s="393"/>
      <c r="AL68" s="393"/>
      <c r="AM68" s="394"/>
      <c r="AN68" s="395"/>
      <c r="AO68" s="393"/>
      <c r="AP68" s="393"/>
      <c r="AQ68" s="393"/>
      <c r="AR68" s="393"/>
      <c r="AS68" s="393"/>
      <c r="AT68" s="394"/>
      <c r="AU68" s="395"/>
      <c r="AV68" s="393"/>
      <c r="AW68" s="396"/>
      <c r="AX68" s="389"/>
      <c r="AY68" s="389"/>
      <c r="AZ68" s="390"/>
      <c r="BA68" s="390"/>
      <c r="BB68" s="390"/>
      <c r="BC68" s="390"/>
      <c r="BD68" s="390"/>
      <c r="BE68" s="390"/>
      <c r="BF68" s="39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391" t="s">
        <v>170</v>
      </c>
      <c r="C69" s="391"/>
      <c r="D69" s="391"/>
      <c r="E69" s="391"/>
      <c r="F69" s="391"/>
      <c r="G69" s="391"/>
      <c r="H69" s="391"/>
      <c r="I69" s="391"/>
      <c r="J69" s="391"/>
      <c r="K69" s="391"/>
      <c r="L69" s="391"/>
      <c r="M69" s="391"/>
      <c r="N69" s="391"/>
      <c r="O69" s="391"/>
      <c r="P69" s="391"/>
      <c r="Q69" s="391"/>
      <c r="R69" s="391"/>
      <c r="S69" s="392"/>
      <c r="T69" s="393"/>
      <c r="U69" s="393"/>
      <c r="V69" s="393"/>
      <c r="W69" s="393"/>
      <c r="X69" s="393"/>
      <c r="Y69" s="397"/>
      <c r="Z69" s="398"/>
      <c r="AA69" s="393"/>
      <c r="AB69" s="393"/>
      <c r="AC69" s="393"/>
      <c r="AD69" s="393"/>
      <c r="AE69" s="393"/>
      <c r="AF69" s="397"/>
      <c r="AG69" s="398"/>
      <c r="AH69" s="393"/>
      <c r="AI69" s="393"/>
      <c r="AJ69" s="393"/>
      <c r="AK69" s="393"/>
      <c r="AL69" s="393"/>
      <c r="AM69" s="397"/>
      <c r="AN69" s="398"/>
      <c r="AO69" s="393"/>
      <c r="AP69" s="393"/>
      <c r="AQ69" s="393"/>
      <c r="AR69" s="393"/>
      <c r="AS69" s="393"/>
      <c r="AT69" s="397"/>
      <c r="AU69" s="398"/>
      <c r="AV69" s="393"/>
      <c r="AW69" s="396"/>
      <c r="AX69" s="389"/>
      <c r="AY69" s="389"/>
      <c r="AZ69" s="390"/>
      <c r="BA69" s="390"/>
      <c r="BB69" s="390"/>
      <c r="BC69" s="390"/>
      <c r="BD69" s="390"/>
      <c r="BE69" s="390"/>
      <c r="BF69" s="39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399" t="s">
        <v>171</v>
      </c>
      <c r="C70" s="399"/>
      <c r="D70" s="399"/>
      <c r="E70" s="399"/>
      <c r="F70" s="399"/>
      <c r="G70" s="399"/>
      <c r="H70" s="399"/>
      <c r="I70" s="399"/>
      <c r="J70" s="399"/>
      <c r="K70" s="399"/>
      <c r="L70" s="399"/>
      <c r="M70" s="399"/>
      <c r="N70" s="399"/>
      <c r="O70" s="399"/>
      <c r="P70" s="399"/>
      <c r="Q70" s="399"/>
      <c r="R70" s="399"/>
      <c r="S70" s="400"/>
      <c r="T70" s="401"/>
      <c r="U70" s="401"/>
      <c r="V70" s="401"/>
      <c r="W70" s="401"/>
      <c r="X70" s="401"/>
      <c r="Y70" s="261"/>
      <c r="Z70" s="259"/>
      <c r="AA70" s="401"/>
      <c r="AB70" s="401"/>
      <c r="AC70" s="401"/>
      <c r="AD70" s="401"/>
      <c r="AE70" s="401"/>
      <c r="AF70" s="261"/>
      <c r="AG70" s="259"/>
      <c r="AH70" s="401"/>
      <c r="AI70" s="401"/>
      <c r="AJ70" s="401"/>
      <c r="AK70" s="401"/>
      <c r="AL70" s="401"/>
      <c r="AM70" s="261"/>
      <c r="AN70" s="259"/>
      <c r="AO70" s="401"/>
      <c r="AP70" s="401"/>
      <c r="AQ70" s="401"/>
      <c r="AR70" s="401"/>
      <c r="AS70" s="401"/>
      <c r="AT70" s="261"/>
      <c r="AU70" s="259"/>
      <c r="AV70" s="401"/>
      <c r="AW70" s="402"/>
      <c r="AX70" s="389"/>
      <c r="AY70" s="389"/>
      <c r="AZ70" s="390"/>
      <c r="BA70" s="390"/>
      <c r="BB70" s="390"/>
      <c r="BC70" s="390"/>
      <c r="BD70" s="390"/>
      <c r="BE70" s="390"/>
      <c r="BF70" s="39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403" customFormat="true" ht="20.25" hidden="false" customHeight="true" outlineLevel="0" collapsed="false">
      <c r="C71" s="404"/>
      <c r="D71" s="404"/>
      <c r="E71" s="404"/>
      <c r="P71" s="405"/>
      <c r="BF71" s="406"/>
    </row>
    <row r="72" customFormat="false" ht="20.25" hidden="false" customHeight="true" outlineLevel="0" collapsed="false">
      <c r="A72" s="0"/>
      <c r="B72" s="0"/>
      <c r="C72" s="0"/>
      <c r="D72" s="0"/>
      <c r="E72" s="0"/>
      <c r="F72" s="0"/>
      <c r="G72" s="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row>
    <row r="73" customFormat="false" ht="20.25" hidden="false" customHeight="true" outlineLevel="0" collapsed="false">
      <c r="A73" s="0"/>
      <c r="B73" s="0"/>
      <c r="C73" s="0"/>
      <c r="D73" s="0"/>
      <c r="E73" s="0"/>
      <c r="F73" s="0"/>
      <c r="G73" s="0"/>
      <c r="H73" s="0"/>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row>
    <row r="74" customFormat="false" ht="24.9" hidden="false" customHeight="true" outlineLevel="0" collapsed="false">
      <c r="A74" s="0"/>
      <c r="B74" s="277" t="s">
        <v>31</v>
      </c>
      <c r="C74" s="126"/>
      <c r="D74" s="126"/>
      <c r="E74" s="126"/>
      <c r="F74" s="126"/>
      <c r="G74" s="126"/>
      <c r="H74" s="126"/>
      <c r="I74" s="126"/>
      <c r="J74" s="0"/>
      <c r="K74" s="0"/>
      <c r="L74" s="0"/>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row>
    <row r="75" customFormat="false" ht="24.9" hidden="false" customHeight="true" outlineLevel="0" collapsed="false">
      <c r="A75" s="0"/>
      <c r="B75" s="277" t="s">
        <v>32</v>
      </c>
      <c r="C75" s="126"/>
      <c r="D75" s="126"/>
      <c r="E75" s="126"/>
      <c r="F75" s="126"/>
      <c r="G75" s="126"/>
      <c r="H75" s="126"/>
      <c r="I75" s="126"/>
      <c r="J75" s="0"/>
      <c r="K75" s="0"/>
      <c r="L75" s="0"/>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row>
    <row r="76" customFormat="false" ht="24.9" hidden="false" customHeight="true" outlineLevel="0" collapsed="false">
      <c r="A76" s="0"/>
      <c r="B76" s="277" t="s">
        <v>33</v>
      </c>
      <c r="C76" s="126"/>
      <c r="D76" s="126"/>
      <c r="E76" s="126"/>
      <c r="F76" s="126"/>
      <c r="G76" s="126"/>
      <c r="H76" s="126"/>
      <c r="I76" s="126"/>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row>
    <row r="77" customFormat="false" ht="24.9" hidden="false" customHeight="true" outlineLevel="0" collapsed="false">
      <c r="A77" s="0"/>
      <c r="B77" s="277" t="s">
        <v>34</v>
      </c>
      <c r="C77" s="126"/>
      <c r="D77" s="126"/>
      <c r="E77" s="126"/>
      <c r="F77" s="126"/>
      <c r="G77" s="126"/>
      <c r="H77" s="126"/>
      <c r="I77" s="126"/>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row>
    <row r="78" customFormat="false" ht="24.9" hidden="false" customHeight="true" outlineLevel="0" collapsed="false">
      <c r="A78" s="0"/>
      <c r="B78" s="277" t="s">
        <v>172</v>
      </c>
      <c r="C78" s="126"/>
      <c r="D78" s="126"/>
      <c r="E78" s="126"/>
      <c r="F78" s="126"/>
      <c r="G78" s="126"/>
      <c r="H78" s="126"/>
      <c r="I78" s="126"/>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row>
    <row r="79" customFormat="false" ht="24.9" hidden="false" customHeight="true" outlineLevel="0" collapsed="false">
      <c r="A79" s="0"/>
      <c r="B79" s="277" t="s">
        <v>173</v>
      </c>
      <c r="C79" s="126"/>
      <c r="D79" s="126"/>
      <c r="E79" s="126"/>
      <c r="F79" s="126"/>
      <c r="G79" s="126"/>
      <c r="H79" s="126"/>
      <c r="I79" s="126"/>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row>
    <row r="80" customFormat="false" ht="24.9" hidden="false" customHeight="true" outlineLevel="0" collapsed="false">
      <c r="A80" s="0"/>
      <c r="B80" s="277" t="s">
        <v>174</v>
      </c>
      <c r="C80" s="126"/>
      <c r="D80" s="126"/>
      <c r="E80" s="126"/>
      <c r="F80" s="126"/>
      <c r="G80" s="126"/>
      <c r="H80" s="126"/>
      <c r="I80" s="126"/>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row>
    <row r="81" customFormat="false" ht="24.9" hidden="false" customHeight="true" outlineLevel="0" collapsed="false">
      <c r="A81" s="0"/>
      <c r="B81" s="277" t="s">
        <v>91</v>
      </c>
      <c r="C81" s="126"/>
      <c r="D81" s="126"/>
      <c r="E81" s="126"/>
      <c r="F81" s="126"/>
      <c r="G81" s="126"/>
      <c r="H81" s="126"/>
      <c r="I81" s="126"/>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row>
    <row r="82" customFormat="false" ht="24.9" hidden="false" customHeight="true" outlineLevel="0" collapsed="false">
      <c r="A82" s="0"/>
      <c r="B82" s="277" t="s">
        <v>36</v>
      </c>
      <c r="C82" s="126"/>
      <c r="D82" s="126"/>
      <c r="E82" s="126"/>
      <c r="F82" s="126"/>
      <c r="G82" s="126"/>
      <c r="H82" s="126"/>
      <c r="I82" s="126"/>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row>
    <row r="83" customFormat="false" ht="24.9" hidden="false" customHeight="true" outlineLevel="0" collapsed="false">
      <c r="A83" s="0"/>
      <c r="B83" s="277" t="s">
        <v>92</v>
      </c>
      <c r="C83" s="126"/>
      <c r="D83" s="126"/>
      <c r="E83" s="126"/>
      <c r="F83" s="126"/>
      <c r="G83" s="126"/>
      <c r="H83" s="126"/>
      <c r="I83" s="126"/>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row>
    <row r="84" customFormat="false" ht="24.9" hidden="false" customHeight="true" outlineLevel="0" collapsed="false">
      <c r="A84" s="0"/>
      <c r="B84" s="126"/>
      <c r="C84" s="126"/>
      <c r="D84" s="126"/>
      <c r="E84" s="126"/>
      <c r="F84" s="126"/>
      <c r="G84" s="126"/>
      <c r="H84" s="126"/>
      <c r="I84" s="126"/>
      <c r="J84" s="0"/>
      <c r="K84" s="0"/>
      <c r="L84" s="0"/>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row>
    <row r="85" customFormat="false" ht="24.9" hidden="false" customHeight="true" outlineLevel="0" collapsed="false">
      <c r="A85" s="0"/>
      <c r="B85" s="126"/>
      <c r="C85" s="121" t="s">
        <v>38</v>
      </c>
      <c r="D85" s="122" t="s">
        <v>39</v>
      </c>
      <c r="E85" s="122"/>
      <c r="F85" s="122"/>
      <c r="G85" s="122"/>
      <c r="H85" s="122"/>
      <c r="I85" s="126"/>
      <c r="J85" s="0"/>
      <c r="K85" s="0"/>
      <c r="L85" s="0"/>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row>
    <row r="86" customFormat="false" ht="24.9" hidden="false" customHeight="true" outlineLevel="0" collapsed="false">
      <c r="A86" s="0"/>
      <c r="B86" s="126"/>
      <c r="C86" s="123" t="s">
        <v>40</v>
      </c>
      <c r="D86" s="122" t="s">
        <v>41</v>
      </c>
      <c r="E86" s="122"/>
      <c r="F86" s="122"/>
      <c r="G86" s="122"/>
      <c r="H86" s="122"/>
      <c r="I86" s="126"/>
      <c r="J86" s="0"/>
      <c r="K86" s="0"/>
      <c r="L86" s="0"/>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row>
    <row r="87" customFormat="false" ht="24.9" hidden="false" customHeight="true" outlineLevel="0" collapsed="false">
      <c r="A87" s="0"/>
      <c r="B87" s="126"/>
      <c r="C87" s="123" t="s">
        <v>42</v>
      </c>
      <c r="D87" s="122" t="s">
        <v>43</v>
      </c>
      <c r="E87" s="122"/>
      <c r="F87" s="122"/>
      <c r="G87" s="122"/>
      <c r="H87" s="122"/>
      <c r="I87" s="126"/>
      <c r="J87" s="0"/>
      <c r="K87" s="0"/>
      <c r="L87" s="0"/>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row>
    <row r="88" customFormat="false" ht="24.9" hidden="false" customHeight="true" outlineLevel="0" collapsed="false">
      <c r="A88" s="0"/>
      <c r="B88" s="126"/>
      <c r="C88" s="123" t="s">
        <v>44</v>
      </c>
      <c r="D88" s="122" t="s">
        <v>45</v>
      </c>
      <c r="E88" s="122"/>
      <c r="F88" s="122"/>
      <c r="G88" s="122"/>
      <c r="H88" s="122"/>
      <c r="I88" s="126"/>
      <c r="J88" s="0"/>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row>
    <row r="89" customFormat="false" ht="24.9" hidden="false" customHeight="true" outlineLevel="0" collapsed="false">
      <c r="A89" s="0"/>
      <c r="B89" s="126"/>
      <c r="C89" s="123" t="s">
        <v>46</v>
      </c>
      <c r="D89" s="122" t="s">
        <v>47</v>
      </c>
      <c r="E89" s="122"/>
      <c r="F89" s="122"/>
      <c r="G89" s="122"/>
      <c r="H89" s="122"/>
      <c r="I89" s="126"/>
      <c r="J89" s="0"/>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row>
    <row r="90" customFormat="false" ht="24.9" hidden="false" customHeight="true" outlineLevel="0" collapsed="false">
      <c r="A90" s="0"/>
      <c r="B90" s="126"/>
      <c r="C90" s="126"/>
      <c r="D90" s="126"/>
      <c r="E90" s="126"/>
      <c r="F90" s="126"/>
      <c r="G90" s="126"/>
      <c r="H90" s="126"/>
      <c r="I90" s="126"/>
      <c r="J90" s="0"/>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row>
    <row r="91" customFormat="false" ht="24.9" hidden="false" customHeight="true" outlineLevel="0" collapsed="false">
      <c r="A91" s="0"/>
      <c r="B91" s="126"/>
      <c r="C91" s="277" t="s">
        <v>48</v>
      </c>
      <c r="D91" s="126"/>
      <c r="E91" s="126"/>
      <c r="F91" s="126"/>
      <c r="G91" s="126"/>
      <c r="H91" s="126"/>
      <c r="I91" s="126"/>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row>
    <row r="92" customFormat="false" ht="24.9" hidden="false" customHeight="true" outlineLevel="0" collapsed="false">
      <c r="A92" s="0"/>
      <c r="B92" s="126"/>
      <c r="C92" s="277" t="s">
        <v>49</v>
      </c>
      <c r="D92" s="126"/>
      <c r="E92" s="126"/>
      <c r="F92" s="126"/>
      <c r="G92" s="126"/>
      <c r="H92" s="126"/>
      <c r="I92" s="126"/>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row>
    <row r="93" customFormat="false" ht="24.9" hidden="false" customHeight="true" outlineLevel="0" collapsed="false">
      <c r="A93" s="0"/>
      <c r="B93" s="126"/>
      <c r="C93" s="277" t="s">
        <v>50</v>
      </c>
      <c r="D93" s="126"/>
      <c r="E93" s="126"/>
      <c r="F93" s="126"/>
      <c r="G93" s="126"/>
      <c r="H93" s="126"/>
      <c r="I93" s="126"/>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row>
    <row r="94" customFormat="false" ht="24.9" hidden="false" customHeight="true" outlineLevel="0" collapsed="false">
      <c r="A94" s="0"/>
      <c r="B94" s="277" t="s">
        <v>175</v>
      </c>
      <c r="C94" s="126"/>
      <c r="D94" s="126"/>
      <c r="E94" s="126"/>
      <c r="F94" s="126"/>
      <c r="G94" s="126"/>
      <c r="H94" s="126"/>
      <c r="I94" s="126"/>
      <c r="J94" s="0"/>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row>
    <row r="95" customFormat="false" ht="24.9" hidden="false" customHeight="true" outlineLevel="0" collapsed="false">
      <c r="A95" s="0"/>
      <c r="B95" s="277" t="s">
        <v>52</v>
      </c>
      <c r="C95" s="126"/>
      <c r="D95" s="126"/>
      <c r="E95" s="126"/>
      <c r="F95" s="126"/>
      <c r="G95" s="126"/>
      <c r="H95" s="126"/>
      <c r="I95" s="126"/>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row>
    <row r="96" customFormat="false" ht="24.9" hidden="false" customHeight="true" outlineLevel="0" collapsed="false">
      <c r="A96" s="0"/>
      <c r="B96" s="277" t="s">
        <v>176</v>
      </c>
      <c r="C96" s="126"/>
      <c r="D96" s="126"/>
      <c r="E96" s="126"/>
      <c r="F96" s="126"/>
      <c r="G96" s="126"/>
      <c r="H96" s="126"/>
      <c r="I96" s="126"/>
      <c r="J96" s="0"/>
      <c r="K96" s="0"/>
      <c r="L96" s="0"/>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row>
    <row r="97" customFormat="false" ht="24.9" hidden="false" customHeight="true" outlineLevel="0" collapsed="false">
      <c r="A97" s="0"/>
      <c r="B97" s="277" t="s">
        <v>95</v>
      </c>
      <c r="C97" s="126"/>
      <c r="D97" s="126"/>
      <c r="E97" s="126"/>
      <c r="F97" s="126"/>
      <c r="G97" s="126"/>
      <c r="H97" s="126"/>
      <c r="I97" s="126"/>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row>
    <row r="98" customFormat="false" ht="24.9" hidden="false" customHeight="true" outlineLevel="0" collapsed="false">
      <c r="A98" s="0"/>
      <c r="B98" s="277" t="s">
        <v>177</v>
      </c>
      <c r="C98" s="126"/>
      <c r="D98" s="126"/>
      <c r="E98" s="126"/>
      <c r="F98" s="126"/>
      <c r="G98" s="126"/>
      <c r="H98" s="126"/>
      <c r="I98" s="126"/>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row>
    <row r="99" customFormat="false" ht="24.9" hidden="false" customHeight="true" outlineLevel="0" collapsed="false">
      <c r="A99" s="0"/>
      <c r="B99" s="277" t="s">
        <v>56</v>
      </c>
      <c r="C99" s="126"/>
      <c r="D99" s="126"/>
      <c r="E99" s="126"/>
      <c r="F99" s="126"/>
      <c r="G99" s="126"/>
      <c r="H99" s="126"/>
      <c r="I99" s="126"/>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row>
    <row r="100" customFormat="false" ht="24.9" hidden="false" customHeight="true" outlineLevel="0" collapsed="false">
      <c r="A100" s="0"/>
      <c r="B100" s="277" t="s">
        <v>97</v>
      </c>
      <c r="C100" s="126"/>
      <c r="D100" s="126"/>
      <c r="E100" s="126"/>
      <c r="F100" s="126"/>
      <c r="G100" s="126"/>
      <c r="H100" s="126"/>
      <c r="I100" s="126"/>
      <c r="J100" s="0"/>
      <c r="K100" s="0"/>
      <c r="L100" s="0"/>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row>
    <row r="101" customFormat="false" ht="24.9" hidden="false" customHeight="true" outlineLevel="0" collapsed="false">
      <c r="A101" s="0"/>
      <c r="B101" s="277" t="s">
        <v>98</v>
      </c>
      <c r="C101" s="126"/>
      <c r="D101" s="126"/>
      <c r="E101" s="126"/>
      <c r="F101" s="126"/>
      <c r="G101" s="126"/>
      <c r="H101" s="126"/>
      <c r="I101" s="126"/>
      <c r="J101" s="0"/>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row>
    <row r="102" customFormat="false" ht="24.9" hidden="false" customHeight="true" outlineLevel="0" collapsed="false">
      <c r="A102" s="0"/>
      <c r="B102" s="277" t="s">
        <v>99</v>
      </c>
      <c r="C102" s="126"/>
      <c r="D102" s="126"/>
      <c r="E102" s="126"/>
      <c r="F102" s="126"/>
      <c r="G102" s="126"/>
      <c r="H102" s="126"/>
      <c r="I102" s="126"/>
      <c r="J102" s="0"/>
      <c r="K102" s="0"/>
      <c r="L102" s="0"/>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row>
    <row r="103" customFormat="false" ht="24.9" hidden="false" customHeight="true" outlineLevel="0" collapsed="false">
      <c r="A103" s="0"/>
      <c r="B103" s="277" t="s">
        <v>100</v>
      </c>
      <c r="C103" s="126"/>
      <c r="D103" s="126"/>
      <c r="E103" s="126"/>
      <c r="F103" s="126"/>
      <c r="G103" s="126"/>
      <c r="H103" s="126"/>
      <c r="I103" s="126"/>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row>
    <row r="104" customFormat="false" ht="24.9" hidden="false" customHeight="true" outlineLevel="0" collapsed="false">
      <c r="A104" s="0"/>
      <c r="B104" s="277" t="s">
        <v>61</v>
      </c>
      <c r="C104" s="126"/>
      <c r="D104" s="126"/>
      <c r="E104" s="126"/>
      <c r="F104" s="126"/>
      <c r="G104" s="126"/>
      <c r="H104" s="126"/>
      <c r="I104" s="126"/>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row>
    <row r="105" customFormat="false" ht="24.9" hidden="false" customHeight="true" outlineLevel="0" collapsed="false">
      <c r="A105" s="266"/>
      <c r="B105" s="274" t="s">
        <v>62</v>
      </c>
      <c r="C105" s="276"/>
      <c r="D105" s="276"/>
      <c r="E105" s="276"/>
      <c r="F105" s="276"/>
      <c r="G105" s="407"/>
      <c r="H105" s="407"/>
      <c r="I105" s="407"/>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9"/>
      <c r="AW105" s="409"/>
      <c r="AX105" s="409"/>
      <c r="AY105" s="409"/>
      <c r="AZ105" s="409"/>
      <c r="BA105" s="409"/>
      <c r="BB105" s="409"/>
      <c r="BC105" s="409"/>
    </row>
    <row r="106" customFormat="false" ht="24.9" hidden="false" customHeight="true" outlineLevel="0" collapsed="false">
      <c r="A106" s="266"/>
      <c r="B106" s="274" t="s">
        <v>178</v>
      </c>
      <c r="C106" s="275"/>
      <c r="D106" s="275"/>
      <c r="E106" s="275"/>
      <c r="F106" s="275"/>
      <c r="G106" s="276"/>
      <c r="H106" s="276"/>
      <c r="I106" s="271"/>
      <c r="J106" s="266"/>
      <c r="K106" s="266"/>
      <c r="L106" s="266"/>
      <c r="M106" s="266"/>
      <c r="N106" s="266"/>
    </row>
    <row r="107" customFormat="false" ht="24.9" hidden="false" customHeight="true" outlineLevel="0" collapsed="false">
      <c r="B107" s="277" t="s">
        <v>179</v>
      </c>
      <c r="C107" s="127"/>
      <c r="D107" s="127"/>
      <c r="E107" s="127"/>
      <c r="F107" s="127"/>
      <c r="G107" s="126"/>
      <c r="H107" s="126"/>
      <c r="I107" s="126"/>
    </row>
    <row r="108" customFormat="false" ht="24.9" hidden="false" customHeight="true" outlineLevel="0" collapsed="false">
      <c r="B108" s="277" t="s">
        <v>180</v>
      </c>
      <c r="C108" s="127"/>
      <c r="D108" s="127"/>
      <c r="E108" s="127"/>
      <c r="F108" s="127"/>
      <c r="G108" s="126"/>
      <c r="H108" s="126"/>
      <c r="I108" s="126"/>
    </row>
    <row r="109" customFormat="false" ht="24.9" hidden="false" customHeight="true" outlineLevel="0" collapsed="false">
      <c r="B109" s="120" t="s">
        <v>181</v>
      </c>
      <c r="C109" s="126"/>
      <c r="D109" s="126"/>
      <c r="E109" s="126"/>
      <c r="F109" s="126"/>
      <c r="G109" s="126"/>
      <c r="H109" s="126"/>
      <c r="I109" s="126"/>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B14:B18"/>
    <mergeCell ref="C14:E18"/>
    <mergeCell ref="F14:F18"/>
    <mergeCell ref="G14:J18"/>
    <mergeCell ref="K14:M18"/>
    <mergeCell ref="N14:R18"/>
    <mergeCell ref="AX14:AY18"/>
    <mergeCell ref="AZ14:BA18"/>
    <mergeCell ref="BB14:BF18"/>
    <mergeCell ref="S15:Y15"/>
    <mergeCell ref="Z15:AF15"/>
    <mergeCell ref="AG15:AM15"/>
    <mergeCell ref="AN15:AT15"/>
    <mergeCell ref="AU15:AW15"/>
    <mergeCell ref="C19:E21"/>
    <mergeCell ref="F19:F21"/>
    <mergeCell ref="G19:J21"/>
    <mergeCell ref="K19:M21"/>
    <mergeCell ref="AX19:AY19"/>
    <mergeCell ref="AZ19:BA19"/>
    <mergeCell ref="BB19:BF21"/>
    <mergeCell ref="AX20:AY20"/>
    <mergeCell ref="AZ20:BA20"/>
    <mergeCell ref="AX21:AY21"/>
    <mergeCell ref="AZ21:BA21"/>
    <mergeCell ref="C22:E24"/>
    <mergeCell ref="F22:F24"/>
    <mergeCell ref="G22:J24"/>
    <mergeCell ref="K22:M24"/>
    <mergeCell ref="AX22:AY22"/>
    <mergeCell ref="AZ22:BA22"/>
    <mergeCell ref="BB22:BF24"/>
    <mergeCell ref="AX23:AY23"/>
    <mergeCell ref="AZ23:BA23"/>
    <mergeCell ref="AX24:AY24"/>
    <mergeCell ref="AZ24:BA24"/>
    <mergeCell ref="C25:E27"/>
    <mergeCell ref="F25:F27"/>
    <mergeCell ref="G25:J27"/>
    <mergeCell ref="K25:M27"/>
    <mergeCell ref="AX25:AY25"/>
    <mergeCell ref="AZ25:BA25"/>
    <mergeCell ref="BB25:BF27"/>
    <mergeCell ref="AX26:AY26"/>
    <mergeCell ref="AZ26:BA26"/>
    <mergeCell ref="AX27:AY27"/>
    <mergeCell ref="AZ27:BA27"/>
    <mergeCell ref="C28:E30"/>
    <mergeCell ref="F28:F30"/>
    <mergeCell ref="G28:J30"/>
    <mergeCell ref="K28:M30"/>
    <mergeCell ref="AX28:AY28"/>
    <mergeCell ref="AZ28:BA28"/>
    <mergeCell ref="BB28:BF30"/>
    <mergeCell ref="AX29:AY29"/>
    <mergeCell ref="AZ29:BA29"/>
    <mergeCell ref="AX30:AY30"/>
    <mergeCell ref="AZ30:BA30"/>
    <mergeCell ref="C31:E33"/>
    <mergeCell ref="F31:F33"/>
    <mergeCell ref="G31:J33"/>
    <mergeCell ref="K31:M33"/>
    <mergeCell ref="AX31:AY31"/>
    <mergeCell ref="AZ31:BA31"/>
    <mergeCell ref="BB31:BF33"/>
    <mergeCell ref="AX32:AY32"/>
    <mergeCell ref="AZ32:BA32"/>
    <mergeCell ref="AX33:AY33"/>
    <mergeCell ref="AZ33:BA33"/>
    <mergeCell ref="C34:E36"/>
    <mergeCell ref="F34:F36"/>
    <mergeCell ref="G34:J36"/>
    <mergeCell ref="K34:M36"/>
    <mergeCell ref="AX34:AY34"/>
    <mergeCell ref="AZ34:BA34"/>
    <mergeCell ref="BB34:BF36"/>
    <mergeCell ref="AX35:AY35"/>
    <mergeCell ref="AZ35:BA35"/>
    <mergeCell ref="AX36:AY36"/>
    <mergeCell ref="AZ36:BA36"/>
    <mergeCell ref="C37:E39"/>
    <mergeCell ref="F37:F39"/>
    <mergeCell ref="G37:J39"/>
    <mergeCell ref="K37:M39"/>
    <mergeCell ref="AX37:AY37"/>
    <mergeCell ref="AZ37:BA37"/>
    <mergeCell ref="BB37:BF39"/>
    <mergeCell ref="AX38:AY38"/>
    <mergeCell ref="AZ38:BA38"/>
    <mergeCell ref="AX39:AY39"/>
    <mergeCell ref="AZ39:BA39"/>
    <mergeCell ref="C40:E42"/>
    <mergeCell ref="F40:F42"/>
    <mergeCell ref="G40:J42"/>
    <mergeCell ref="K40:M42"/>
    <mergeCell ref="AX40:AY40"/>
    <mergeCell ref="AZ40:BA40"/>
    <mergeCell ref="BB40:BF42"/>
    <mergeCell ref="AX41:AY41"/>
    <mergeCell ref="AZ41:BA41"/>
    <mergeCell ref="AX42:AY42"/>
    <mergeCell ref="AZ42:BA42"/>
    <mergeCell ref="C43:E45"/>
    <mergeCell ref="F43:F45"/>
    <mergeCell ref="G43:J45"/>
    <mergeCell ref="K43:M45"/>
    <mergeCell ref="AX43:AY43"/>
    <mergeCell ref="AZ43:BA43"/>
    <mergeCell ref="BB43:BF45"/>
    <mergeCell ref="AX44:AY44"/>
    <mergeCell ref="AZ44:BA44"/>
    <mergeCell ref="AX45:AY45"/>
    <mergeCell ref="AZ45:BA45"/>
    <mergeCell ref="C46:E48"/>
    <mergeCell ref="F46:F48"/>
    <mergeCell ref="G46:J48"/>
    <mergeCell ref="K46:M48"/>
    <mergeCell ref="AX46:AY46"/>
    <mergeCell ref="AZ46:BA46"/>
    <mergeCell ref="BB46:BF48"/>
    <mergeCell ref="AX47:AY47"/>
    <mergeCell ref="AZ47:BA47"/>
    <mergeCell ref="AX48:AY48"/>
    <mergeCell ref="AZ48:BA48"/>
    <mergeCell ref="C49:E51"/>
    <mergeCell ref="F49:F51"/>
    <mergeCell ref="G49:J51"/>
    <mergeCell ref="K49:M51"/>
    <mergeCell ref="AX49:AY49"/>
    <mergeCell ref="AZ49:BA49"/>
    <mergeCell ref="BB49:BF51"/>
    <mergeCell ref="AX50:AY50"/>
    <mergeCell ref="AZ50:BA50"/>
    <mergeCell ref="AX51:AY51"/>
    <mergeCell ref="AZ51:BA51"/>
    <mergeCell ref="C52:E54"/>
    <mergeCell ref="F52:F54"/>
    <mergeCell ref="G52:J54"/>
    <mergeCell ref="K52:M54"/>
    <mergeCell ref="AX52:AY52"/>
    <mergeCell ref="AZ52:BA52"/>
    <mergeCell ref="BB52:BF54"/>
    <mergeCell ref="AX53:AY53"/>
    <mergeCell ref="AZ53:BA53"/>
    <mergeCell ref="AX54:AY54"/>
    <mergeCell ref="AZ54:BA54"/>
    <mergeCell ref="C55:E57"/>
    <mergeCell ref="F55:F57"/>
    <mergeCell ref="G55:J57"/>
    <mergeCell ref="K55:M57"/>
    <mergeCell ref="AX55:AY55"/>
    <mergeCell ref="AZ55:BA55"/>
    <mergeCell ref="BB55:BF57"/>
    <mergeCell ref="AX56:AY56"/>
    <mergeCell ref="AZ56:BA56"/>
    <mergeCell ref="AX57:AY57"/>
    <mergeCell ref="AZ57:BA57"/>
    <mergeCell ref="C58:E60"/>
    <mergeCell ref="F58:F60"/>
    <mergeCell ref="G58:J60"/>
    <mergeCell ref="K58:M60"/>
    <mergeCell ref="AX58:AY58"/>
    <mergeCell ref="AZ58:BA58"/>
    <mergeCell ref="BB58:BF60"/>
    <mergeCell ref="AX59:AY59"/>
    <mergeCell ref="AZ59:BA59"/>
    <mergeCell ref="AX60:AY60"/>
    <mergeCell ref="AZ60:BA60"/>
    <mergeCell ref="C61:E63"/>
    <mergeCell ref="F61:F63"/>
    <mergeCell ref="G61:J63"/>
    <mergeCell ref="K61:M63"/>
    <mergeCell ref="AX61:AY61"/>
    <mergeCell ref="AZ61:BA61"/>
    <mergeCell ref="BB61:BF63"/>
    <mergeCell ref="AX62:AY62"/>
    <mergeCell ref="AZ62:BA62"/>
    <mergeCell ref="AX63:AY63"/>
    <mergeCell ref="AZ63:BA63"/>
    <mergeCell ref="C64:E66"/>
    <mergeCell ref="F64:F66"/>
    <mergeCell ref="G64:J66"/>
    <mergeCell ref="K64:M66"/>
    <mergeCell ref="AX64:AY64"/>
    <mergeCell ref="AZ64:BA64"/>
    <mergeCell ref="BB64:BF66"/>
    <mergeCell ref="AX65:AY65"/>
    <mergeCell ref="AZ65:BA65"/>
    <mergeCell ref="AX66:AY66"/>
    <mergeCell ref="AZ66:BA66"/>
    <mergeCell ref="B67:R67"/>
    <mergeCell ref="AX67:AY70"/>
    <mergeCell ref="AZ67:BF70"/>
    <mergeCell ref="B68:R68"/>
    <mergeCell ref="B69:R69"/>
    <mergeCell ref="B70:R70"/>
    <mergeCell ref="D85:H85"/>
    <mergeCell ref="D86:H86"/>
    <mergeCell ref="D87:H87"/>
    <mergeCell ref="D88:H88"/>
    <mergeCell ref="D89:H89"/>
  </mergeCells>
  <conditionalFormatting sqref="S21:AW21,S24:AW24,S27:AW27,S30:AW30,S33:AW33,S36:AW36,S39:AW39,S42:AW42,S45:AW45,S48:AW48,S51:AW51,S54:AW54,S57:AW57,S60:AW60,S63:AW63,S66:AW66">
    <cfRule type="expression" priority="2" aboveAverage="0" equalAverage="0" bottom="0" percent="0" rank="0" text="" dxfId="0">
      <formula>OR(S$67=$B20,S$68=$B20)</formula>
    </cfRule>
  </conditionalFormatting>
  <conditionalFormatting sqref="S20:Y21">
    <cfRule type="expression" priority="3" aboveAverage="0" equalAverage="0" bottom="0" percent="0" rank="0" text="" dxfId="1">
      <formula>INDIRECT(ADDRESS(ROW(),COLUMN()))=TRUNC(INDIRECT(ADDRESS(ROW(),COLUMN())))</formula>
    </cfRule>
  </conditionalFormatting>
  <conditionalFormatting sqref="Z38:AF39">
    <cfRule type="expression" priority="4" aboveAverage="0" equalAverage="0" bottom="0" percent="0" rank="0" text="" dxfId="2">
      <formula>INDIRECT(ADDRESS(ROW(),COLUMN()))=TRUNC(INDIRECT(ADDRESS(ROW(),COLUMN())))</formula>
    </cfRule>
  </conditionalFormatting>
  <conditionalFormatting sqref="S38:Y39">
    <cfRule type="expression" priority="5" aboveAverage="0" equalAverage="0" bottom="0" percent="0" rank="0" text="" dxfId="3">
      <formula>INDIRECT(ADDRESS(ROW(),COLUMN()))=TRUNC(INDIRECT(ADDRESS(ROW(),COLUMN())))</formula>
    </cfRule>
  </conditionalFormatting>
  <conditionalFormatting sqref="AX20:BA21">
    <cfRule type="expression" priority="6" aboveAverage="0" equalAverage="0" bottom="0" percent="0" rank="0" text="" dxfId="4">
      <formula>INDIRECT(ADDRESS(ROW(),COLUMN()))=TRUNC(INDIRECT(ADDRESS(ROW(),COLUMN())))</formula>
    </cfRule>
  </conditionalFormatting>
  <conditionalFormatting sqref="AG38:AM39">
    <cfRule type="expression" priority="7" aboveAverage="0" equalAverage="0" bottom="0" percent="0" rank="0" text="" dxfId="5">
      <formula>INDIRECT(ADDRESS(ROW(),COLUMN()))=TRUNC(INDIRECT(ADDRESS(ROW(),COLUMN())))</formula>
    </cfRule>
  </conditionalFormatting>
  <conditionalFormatting sqref="AX23:BA24">
    <cfRule type="expression" priority="8" aboveAverage="0" equalAverage="0" bottom="0" percent="0" rank="0" text="" dxfId="6">
      <formula>INDIRECT(ADDRESS(ROW(),COLUMN()))=TRUNC(INDIRECT(ADDRESS(ROW(),COLUMN())))</formula>
    </cfRule>
  </conditionalFormatting>
  <conditionalFormatting sqref="AN35:AT36">
    <cfRule type="expression" priority="9" aboveAverage="0" equalAverage="0" bottom="0" percent="0" rank="0" text="" dxfId="7">
      <formula>INDIRECT(ADDRESS(ROW(),COLUMN()))=TRUNC(INDIRECT(ADDRESS(ROW(),COLUMN())))</formula>
    </cfRule>
  </conditionalFormatting>
  <conditionalFormatting sqref="AU35:AW36">
    <cfRule type="expression" priority="10" aboveAverage="0" equalAverage="0" bottom="0" percent="0" rank="0" text="" dxfId="8">
      <formula>INDIRECT(ADDRESS(ROW(),COLUMN()))=TRUNC(INDIRECT(ADDRESS(ROW(),COLUMN())))</formula>
    </cfRule>
  </conditionalFormatting>
  <conditionalFormatting sqref="AX26:BA27">
    <cfRule type="expression" priority="11" aboveAverage="0" equalAverage="0" bottom="0" percent="0" rank="0" text="" dxfId="9">
      <formula>INDIRECT(ADDRESS(ROW(),COLUMN()))=TRUNC(INDIRECT(ADDRESS(ROW(),COLUMN())))</formula>
    </cfRule>
  </conditionalFormatting>
  <conditionalFormatting sqref="Z35:AF36">
    <cfRule type="expression" priority="12" aboveAverage="0" equalAverage="0" bottom="0" percent="0" rank="0" text="" dxfId="10">
      <formula>INDIRECT(ADDRESS(ROW(),COLUMN()))=TRUNC(INDIRECT(ADDRESS(ROW(),COLUMN())))</formula>
    </cfRule>
  </conditionalFormatting>
  <conditionalFormatting sqref="AG35:AM36">
    <cfRule type="expression" priority="13" aboveAverage="0" equalAverage="0" bottom="0" percent="0" rank="0" text="" dxfId="11">
      <formula>INDIRECT(ADDRESS(ROW(),COLUMN()))=TRUNC(INDIRECT(ADDRESS(ROW(),COLUMN())))</formula>
    </cfRule>
  </conditionalFormatting>
  <conditionalFormatting sqref="AX29:BA30">
    <cfRule type="expression" priority="14" aboveAverage="0" equalAverage="0" bottom="0" percent="0" rank="0" text="" dxfId="12">
      <formula>INDIRECT(ADDRESS(ROW(),COLUMN()))=TRUNC(INDIRECT(ADDRESS(ROW(),COLUMN())))</formula>
    </cfRule>
  </conditionalFormatting>
  <conditionalFormatting sqref="AU32:AW33">
    <cfRule type="expression" priority="15" aboveAverage="0" equalAverage="0" bottom="0" percent="0" rank="0" text="" dxfId="13">
      <formula>INDIRECT(ADDRESS(ROW(),COLUMN()))=TRUNC(INDIRECT(ADDRESS(ROW(),COLUMN())))</formula>
    </cfRule>
  </conditionalFormatting>
  <conditionalFormatting sqref="S35:Y36">
    <cfRule type="expression" priority="16" aboveAverage="0" equalAverage="0" bottom="0" percent="0" rank="0" text="" dxfId="14">
      <formula>INDIRECT(ADDRESS(ROW(),COLUMN()))=TRUNC(INDIRECT(ADDRESS(ROW(),COLUMN())))</formula>
    </cfRule>
  </conditionalFormatting>
  <conditionalFormatting sqref="AX32:BA33">
    <cfRule type="expression" priority="17" aboveAverage="0" equalAverage="0" bottom="0" percent="0" rank="0" text="" dxfId="15">
      <formula>INDIRECT(ADDRESS(ROW(),COLUMN()))=TRUNC(INDIRECT(ADDRESS(ROW(),COLUMN())))</formula>
    </cfRule>
  </conditionalFormatting>
  <conditionalFormatting sqref="AG32:AM33">
    <cfRule type="expression" priority="18" aboveAverage="0" equalAverage="0" bottom="0" percent="0" rank="0" text="" dxfId="16">
      <formula>INDIRECT(ADDRESS(ROW(),COLUMN()))=TRUNC(INDIRECT(ADDRESS(ROW(),COLUMN())))</formula>
    </cfRule>
  </conditionalFormatting>
  <conditionalFormatting sqref="AN32:AT33">
    <cfRule type="expression" priority="19" aboveAverage="0" equalAverage="0" bottom="0" percent="0" rank="0" text="" dxfId="17">
      <formula>INDIRECT(ADDRESS(ROW(),COLUMN()))=TRUNC(INDIRECT(ADDRESS(ROW(),COLUMN())))</formula>
    </cfRule>
  </conditionalFormatting>
  <conditionalFormatting sqref="AX35:BA36">
    <cfRule type="expression" priority="20" aboveAverage="0" equalAverage="0" bottom="0" percent="0" rank="0" text="" dxfId="18">
      <formula>INDIRECT(ADDRESS(ROW(),COLUMN()))=TRUNC(INDIRECT(ADDRESS(ROW(),COLUMN())))</formula>
    </cfRule>
  </conditionalFormatting>
  <conditionalFormatting sqref="S32:Y33">
    <cfRule type="expression" priority="21" aboveAverage="0" equalAverage="0" bottom="0" percent="0" rank="0" text="" dxfId="19">
      <formula>INDIRECT(ADDRESS(ROW(),COLUMN()))=TRUNC(INDIRECT(ADDRESS(ROW(),COLUMN())))</formula>
    </cfRule>
  </conditionalFormatting>
  <conditionalFormatting sqref="Z32:AF33">
    <cfRule type="expression" priority="22" aboveAverage="0" equalAverage="0" bottom="0" percent="0" rank="0" text="" dxfId="20">
      <formula>INDIRECT(ADDRESS(ROW(),COLUMN()))=TRUNC(INDIRECT(ADDRESS(ROW(),COLUMN())))</formula>
    </cfRule>
  </conditionalFormatting>
  <conditionalFormatting sqref="AX38:BA39">
    <cfRule type="expression" priority="23" aboveAverage="0" equalAverage="0" bottom="0" percent="0" rank="0" text="" dxfId="21">
      <formula>INDIRECT(ADDRESS(ROW(),COLUMN()))=TRUNC(INDIRECT(ADDRESS(ROW(),COLUMN())))</formula>
    </cfRule>
  </conditionalFormatting>
  <conditionalFormatting sqref="AN29:AT30">
    <cfRule type="expression" priority="24" aboveAverage="0" equalAverage="0" bottom="0" percent="0" rank="0" text="" dxfId="22">
      <formula>INDIRECT(ADDRESS(ROW(),COLUMN()))=TRUNC(INDIRECT(ADDRESS(ROW(),COLUMN())))</formula>
    </cfRule>
  </conditionalFormatting>
  <conditionalFormatting sqref="AU29:AW30">
    <cfRule type="expression" priority="25" aboveAverage="0" equalAverage="0" bottom="0" percent="0" rank="0" text="" dxfId="23">
      <formula>INDIRECT(ADDRESS(ROW(),COLUMN()))=TRUNC(INDIRECT(ADDRESS(ROW(),COLUMN())))</formula>
    </cfRule>
  </conditionalFormatting>
  <conditionalFormatting sqref="AX41:BA42">
    <cfRule type="expression" priority="26" aboveAverage="0" equalAverage="0" bottom="0" percent="0" rank="0" text="" dxfId="24">
      <formula>INDIRECT(ADDRESS(ROW(),COLUMN()))=TRUNC(INDIRECT(ADDRESS(ROW(),COLUMN())))</formula>
    </cfRule>
  </conditionalFormatting>
  <conditionalFormatting sqref="Z29:AF30">
    <cfRule type="expression" priority="27" aboveAverage="0" equalAverage="0" bottom="0" percent="0" rank="0" text="" dxfId="25">
      <formula>INDIRECT(ADDRESS(ROW(),COLUMN()))=TRUNC(INDIRECT(ADDRESS(ROW(),COLUMN())))</formula>
    </cfRule>
  </conditionalFormatting>
  <conditionalFormatting sqref="AG29:AM30">
    <cfRule type="expression" priority="28" aboveAverage="0" equalAverage="0" bottom="0" percent="0" rank="0" text="" dxfId="26">
      <formula>INDIRECT(ADDRESS(ROW(),COLUMN()))=TRUNC(INDIRECT(ADDRESS(ROW(),COLUMN())))</formula>
    </cfRule>
  </conditionalFormatting>
  <conditionalFormatting sqref="AX44:BA45">
    <cfRule type="expression" priority="29" aboveAverage="0" equalAverage="0" bottom="0" percent="0" rank="0" text="" dxfId="27">
      <formula>INDIRECT(ADDRESS(ROW(),COLUMN()))=TRUNC(INDIRECT(ADDRESS(ROW(),COLUMN())))</formula>
    </cfRule>
  </conditionalFormatting>
  <conditionalFormatting sqref="AU26:AW27">
    <cfRule type="expression" priority="30" aboveAverage="0" equalAverage="0" bottom="0" percent="0" rank="0" text="" dxfId="28">
      <formula>INDIRECT(ADDRESS(ROW(),COLUMN()))=TRUNC(INDIRECT(ADDRESS(ROW(),COLUMN())))</formula>
    </cfRule>
  </conditionalFormatting>
  <conditionalFormatting sqref="S29:Y30">
    <cfRule type="expression" priority="31" aboveAverage="0" equalAverage="0" bottom="0" percent="0" rank="0" text="" dxfId="29">
      <formula>INDIRECT(ADDRESS(ROW(),COLUMN()))=TRUNC(INDIRECT(ADDRESS(ROW(),COLUMN())))</formula>
    </cfRule>
  </conditionalFormatting>
  <conditionalFormatting sqref="AX47:BA48">
    <cfRule type="expression" priority="32" aboveAverage="0" equalAverage="0" bottom="0" percent="0" rank="0" text="" dxfId="30">
      <formula>INDIRECT(ADDRESS(ROW(),COLUMN()))=TRUNC(INDIRECT(ADDRESS(ROW(),COLUMN())))</formula>
    </cfRule>
  </conditionalFormatting>
  <conditionalFormatting sqref="AG26:AM27">
    <cfRule type="expression" priority="33" aboveAverage="0" equalAverage="0" bottom="0" percent="0" rank="0" text="" dxfId="31">
      <formula>INDIRECT(ADDRESS(ROW(),COLUMN()))=TRUNC(INDIRECT(ADDRESS(ROW(),COLUMN())))</formula>
    </cfRule>
  </conditionalFormatting>
  <conditionalFormatting sqref="AN26:AT27">
    <cfRule type="expression" priority="34" aboveAverage="0" equalAverage="0" bottom="0" percent="0" rank="0" text="" dxfId="32">
      <formula>INDIRECT(ADDRESS(ROW(),COLUMN()))=TRUNC(INDIRECT(ADDRESS(ROW(),COLUMN())))</formula>
    </cfRule>
  </conditionalFormatting>
  <conditionalFormatting sqref="AX50:BA51">
    <cfRule type="expression" priority="35" aboveAverage="0" equalAverage="0" bottom="0" percent="0" rank="0" text="" dxfId="33">
      <formula>INDIRECT(ADDRESS(ROW(),COLUMN()))=TRUNC(INDIRECT(ADDRESS(ROW(),COLUMN())))</formula>
    </cfRule>
  </conditionalFormatting>
  <conditionalFormatting sqref="S26:Y27">
    <cfRule type="expression" priority="36" aboveAverage="0" equalAverage="0" bottom="0" percent="0" rank="0" text="" dxfId="34">
      <formula>INDIRECT(ADDRESS(ROW(),COLUMN()))=TRUNC(INDIRECT(ADDRESS(ROW(),COLUMN())))</formula>
    </cfRule>
  </conditionalFormatting>
  <conditionalFormatting sqref="Z26:AF27">
    <cfRule type="expression" priority="37" aboveAverage="0" equalAverage="0" bottom="0" percent="0" rank="0" text="" dxfId="35">
      <formula>INDIRECT(ADDRESS(ROW(),COLUMN()))=TRUNC(INDIRECT(ADDRESS(ROW(),COLUMN())))</formula>
    </cfRule>
  </conditionalFormatting>
  <conditionalFormatting sqref="AX53:BA54">
    <cfRule type="expression" priority="38" aboveAverage="0" equalAverage="0" bottom="0" percent="0" rank="0" text="" dxfId="36">
      <formula>INDIRECT(ADDRESS(ROW(),COLUMN()))=TRUNC(INDIRECT(ADDRESS(ROW(),COLUMN())))</formula>
    </cfRule>
  </conditionalFormatting>
  <conditionalFormatting sqref="AN23:AT24">
    <cfRule type="expression" priority="39" aboveAverage="0" equalAverage="0" bottom="0" percent="0" rank="0" text="" dxfId="37">
      <formula>INDIRECT(ADDRESS(ROW(),COLUMN()))=TRUNC(INDIRECT(ADDRESS(ROW(),COLUMN())))</formula>
    </cfRule>
  </conditionalFormatting>
  <conditionalFormatting sqref="AU23:AW24">
    <cfRule type="expression" priority="40" aboveAverage="0" equalAverage="0" bottom="0" percent="0" rank="0" text="" dxfId="38">
      <formula>INDIRECT(ADDRESS(ROW(),COLUMN()))=TRUNC(INDIRECT(ADDRESS(ROW(),COLUMN())))</formula>
    </cfRule>
  </conditionalFormatting>
  <conditionalFormatting sqref="AX56:BA57">
    <cfRule type="expression" priority="41" aboveAverage="0" equalAverage="0" bottom="0" percent="0" rank="0" text="" dxfId="39">
      <formula>INDIRECT(ADDRESS(ROW(),COLUMN()))=TRUNC(INDIRECT(ADDRESS(ROW(),COLUMN())))</formula>
    </cfRule>
  </conditionalFormatting>
  <conditionalFormatting sqref="Z23:AF24">
    <cfRule type="expression" priority="42" aboveAverage="0" equalAverage="0" bottom="0" percent="0" rank="0" text="" dxfId="40">
      <formula>INDIRECT(ADDRESS(ROW(),COLUMN()))=TRUNC(INDIRECT(ADDRESS(ROW(),COLUMN())))</formula>
    </cfRule>
  </conditionalFormatting>
  <conditionalFormatting sqref="AG23:AM24">
    <cfRule type="expression" priority="43" aboveAverage="0" equalAverage="0" bottom="0" percent="0" rank="0" text="" dxfId="41">
      <formula>INDIRECT(ADDRESS(ROW(),COLUMN()))=TRUNC(INDIRECT(ADDRESS(ROW(),COLUMN())))</formula>
    </cfRule>
  </conditionalFormatting>
  <conditionalFormatting sqref="AX59:BA60">
    <cfRule type="expression" priority="44" aboveAverage="0" equalAverage="0" bottom="0" percent="0" rank="0" text="" dxfId="42">
      <formula>INDIRECT(ADDRESS(ROW(),COLUMN()))=TRUNC(INDIRECT(ADDRESS(ROW(),COLUMN())))</formula>
    </cfRule>
  </conditionalFormatting>
  <conditionalFormatting sqref="AU20:AW21">
    <cfRule type="expression" priority="45" aboveAverage="0" equalAverage="0" bottom="0" percent="0" rank="0" text="" dxfId="43">
      <formula>INDIRECT(ADDRESS(ROW(),COLUMN()))=TRUNC(INDIRECT(ADDRESS(ROW(),COLUMN())))</formula>
    </cfRule>
  </conditionalFormatting>
  <conditionalFormatting sqref="S23:Y24">
    <cfRule type="expression" priority="46" aboveAverage="0" equalAverage="0" bottom="0" percent="0" rank="0" text="" dxfId="44">
      <formula>INDIRECT(ADDRESS(ROW(),COLUMN()))=TRUNC(INDIRECT(ADDRESS(ROW(),COLUMN())))</formula>
    </cfRule>
  </conditionalFormatting>
  <conditionalFormatting sqref="AX62:BA63">
    <cfRule type="expression" priority="47" aboveAverage="0" equalAverage="0" bottom="0" percent="0" rank="0" text="" dxfId="45">
      <formula>INDIRECT(ADDRESS(ROW(),COLUMN()))=TRUNC(INDIRECT(ADDRESS(ROW(),COLUMN())))</formula>
    </cfRule>
  </conditionalFormatting>
  <conditionalFormatting sqref="AG20:AM21">
    <cfRule type="expression" priority="48" aboveAverage="0" equalAverage="0" bottom="0" percent="0" rank="0" text="" dxfId="46">
      <formula>INDIRECT(ADDRESS(ROW(),COLUMN()))=TRUNC(INDIRECT(ADDRESS(ROW(),COLUMN())))</formula>
    </cfRule>
  </conditionalFormatting>
  <conditionalFormatting sqref="AN20:AT21">
    <cfRule type="expression" priority="49" aboveAverage="0" equalAverage="0" bottom="0" percent="0" rank="0" text="" dxfId="47">
      <formula>INDIRECT(ADDRESS(ROW(),COLUMN()))=TRUNC(INDIRECT(ADDRESS(ROW(),COLUMN())))</formula>
    </cfRule>
  </conditionalFormatting>
  <conditionalFormatting sqref="AX65:BA66">
    <cfRule type="expression" priority="50" aboveAverage="0" equalAverage="0" bottom="0" percent="0" rank="0" text="" dxfId="48">
      <formula>INDIRECT(ADDRESS(ROW(),COLUMN()))=TRUNC(INDIRECT(ADDRESS(ROW(),COLUMN())))</formula>
    </cfRule>
  </conditionalFormatting>
  <conditionalFormatting sqref="S67:AY70">
    <cfRule type="expression" priority="51" aboveAverage="0" equalAverage="0" bottom="0" percent="0" rank="0" text="" dxfId="49">
      <formula>INDIRECT(ADDRESS(ROW(),COLUMN()))=TRUNC(INDIRECT(ADDRESS(ROW(),COLUMN())))</formula>
    </cfRule>
  </conditionalFormatting>
  <conditionalFormatting sqref="Z20:AF21">
    <cfRule type="expression" priority="52" aboveAverage="0" equalAverage="0" bottom="0" percent="0" rank="0" text="" dxfId="50">
      <formula>INDIRECT(ADDRESS(ROW(),COLUMN()))=TRUNC(INDIRECT(ADDRESS(ROW(),COLUMN())))</formula>
    </cfRule>
  </conditionalFormatting>
  <conditionalFormatting sqref="AN38:AT39">
    <cfRule type="expression" priority="53" aboveAverage="0" equalAverage="0" bottom="0" percent="0" rank="0" text="" dxfId="51">
      <formula>INDIRECT(ADDRESS(ROW(),COLUMN()))=TRUNC(INDIRECT(ADDRESS(ROW(),COLUMN())))</formula>
    </cfRule>
  </conditionalFormatting>
  <conditionalFormatting sqref="AU38:AW39">
    <cfRule type="expression" priority="54" aboveAverage="0" equalAverage="0" bottom="0" percent="0" rank="0" text="" dxfId="52">
      <formula>INDIRECT(ADDRESS(ROW(),COLUMN()))=TRUNC(INDIRECT(ADDRESS(ROW(),COLUMN())))</formula>
    </cfRule>
  </conditionalFormatting>
  <conditionalFormatting sqref="S41:Y42">
    <cfRule type="expression" priority="55" aboveAverage="0" equalAverage="0" bottom="0" percent="0" rank="0" text="" dxfId="53">
      <formula>INDIRECT(ADDRESS(ROW(),COLUMN()))=TRUNC(INDIRECT(ADDRESS(ROW(),COLUMN())))</formula>
    </cfRule>
  </conditionalFormatting>
  <conditionalFormatting sqref="Z41:AF42">
    <cfRule type="expression" priority="56" aboveAverage="0" equalAverage="0" bottom="0" percent="0" rank="0" text="" dxfId="54">
      <formula>INDIRECT(ADDRESS(ROW(),COLUMN()))=TRUNC(INDIRECT(ADDRESS(ROW(),COLUMN())))</formula>
    </cfRule>
  </conditionalFormatting>
  <conditionalFormatting sqref="AG41:AM42">
    <cfRule type="expression" priority="57" aboveAverage="0" equalAverage="0" bottom="0" percent="0" rank="0" text="" dxfId="55">
      <formula>INDIRECT(ADDRESS(ROW(),COLUMN()))=TRUNC(INDIRECT(ADDRESS(ROW(),COLUMN())))</formula>
    </cfRule>
  </conditionalFormatting>
  <conditionalFormatting sqref="AN41:AT42">
    <cfRule type="expression" priority="58" aboveAverage="0" equalAverage="0" bottom="0" percent="0" rank="0" text="" dxfId="56">
      <formula>INDIRECT(ADDRESS(ROW(),COLUMN()))=TRUNC(INDIRECT(ADDRESS(ROW(),COLUMN())))</formula>
    </cfRule>
  </conditionalFormatting>
  <conditionalFormatting sqref="AU41:AW42">
    <cfRule type="expression" priority="59" aboveAverage="0" equalAverage="0" bottom="0" percent="0" rank="0" text="" dxfId="57">
      <formula>INDIRECT(ADDRESS(ROW(),COLUMN()))=TRUNC(INDIRECT(ADDRESS(ROW(),COLUMN())))</formula>
    </cfRule>
  </conditionalFormatting>
  <conditionalFormatting sqref="S44:Y45">
    <cfRule type="expression" priority="60" aboveAverage="0" equalAverage="0" bottom="0" percent="0" rank="0" text="" dxfId="58">
      <formula>INDIRECT(ADDRESS(ROW(),COLUMN()))=TRUNC(INDIRECT(ADDRESS(ROW(),COLUMN())))</formula>
    </cfRule>
  </conditionalFormatting>
  <conditionalFormatting sqref="Z44:AF45">
    <cfRule type="expression" priority="61" aboveAverage="0" equalAverage="0" bottom="0" percent="0" rank="0" text="" dxfId="59">
      <formula>INDIRECT(ADDRESS(ROW(),COLUMN()))=TRUNC(INDIRECT(ADDRESS(ROW(),COLUMN())))</formula>
    </cfRule>
  </conditionalFormatting>
  <conditionalFormatting sqref="AG44:AM45">
    <cfRule type="expression" priority="62" aboveAverage="0" equalAverage="0" bottom="0" percent="0" rank="0" text="" dxfId="60">
      <formula>INDIRECT(ADDRESS(ROW(),COLUMN()))=TRUNC(INDIRECT(ADDRESS(ROW(),COLUMN())))</formula>
    </cfRule>
  </conditionalFormatting>
  <conditionalFormatting sqref="AN44:AT45">
    <cfRule type="expression" priority="63" aboveAverage="0" equalAverage="0" bottom="0" percent="0" rank="0" text="" dxfId="61">
      <formula>INDIRECT(ADDRESS(ROW(),COLUMN()))=TRUNC(INDIRECT(ADDRESS(ROW(),COLUMN())))</formula>
    </cfRule>
  </conditionalFormatting>
  <conditionalFormatting sqref="AU44:AW45">
    <cfRule type="expression" priority="64" aboveAverage="0" equalAverage="0" bottom="0" percent="0" rank="0" text="" dxfId="62">
      <formula>INDIRECT(ADDRESS(ROW(),COLUMN()))=TRUNC(INDIRECT(ADDRESS(ROW(),COLUMN())))</formula>
    </cfRule>
  </conditionalFormatting>
  <conditionalFormatting sqref="S47:Y48">
    <cfRule type="expression" priority="65" aboveAverage="0" equalAverage="0" bottom="0" percent="0" rank="0" text="" dxfId="63">
      <formula>INDIRECT(ADDRESS(ROW(),COLUMN()))=TRUNC(INDIRECT(ADDRESS(ROW(),COLUMN())))</formula>
    </cfRule>
  </conditionalFormatting>
  <conditionalFormatting sqref="Z47:AF48">
    <cfRule type="expression" priority="66" aboveAverage="0" equalAverage="0" bottom="0" percent="0" rank="0" text="" dxfId="64">
      <formula>INDIRECT(ADDRESS(ROW(),COLUMN()))=TRUNC(INDIRECT(ADDRESS(ROW(),COLUMN())))</formula>
    </cfRule>
  </conditionalFormatting>
  <conditionalFormatting sqref="AG47:AM48">
    <cfRule type="expression" priority="67" aboveAverage="0" equalAverage="0" bottom="0" percent="0" rank="0" text="" dxfId="65">
      <formula>INDIRECT(ADDRESS(ROW(),COLUMN()))=TRUNC(INDIRECT(ADDRESS(ROW(),COLUMN())))</formula>
    </cfRule>
  </conditionalFormatting>
  <conditionalFormatting sqref="AN47:AT48">
    <cfRule type="expression" priority="68" aboveAverage="0" equalAverage="0" bottom="0" percent="0" rank="0" text="" dxfId="66">
      <formula>INDIRECT(ADDRESS(ROW(),COLUMN()))=TRUNC(INDIRECT(ADDRESS(ROW(),COLUMN())))</formula>
    </cfRule>
  </conditionalFormatting>
  <conditionalFormatting sqref="AU47:AW48">
    <cfRule type="expression" priority="69" aboveAverage="0" equalAverage="0" bottom="0" percent="0" rank="0" text="" dxfId="67">
      <formula>INDIRECT(ADDRESS(ROW(),COLUMN()))=TRUNC(INDIRECT(ADDRESS(ROW(),COLUMN())))</formula>
    </cfRule>
  </conditionalFormatting>
  <conditionalFormatting sqref="S50:Y51">
    <cfRule type="expression" priority="70" aboveAverage="0" equalAverage="0" bottom="0" percent="0" rank="0" text="" dxfId="68">
      <formula>INDIRECT(ADDRESS(ROW(),COLUMN()))=TRUNC(INDIRECT(ADDRESS(ROW(),COLUMN())))</formula>
    </cfRule>
  </conditionalFormatting>
  <conditionalFormatting sqref="Z50:AF51">
    <cfRule type="expression" priority="71" aboveAverage="0" equalAverage="0" bottom="0" percent="0" rank="0" text="" dxfId="69">
      <formula>INDIRECT(ADDRESS(ROW(),COLUMN()))=TRUNC(INDIRECT(ADDRESS(ROW(),COLUMN())))</formula>
    </cfRule>
  </conditionalFormatting>
  <conditionalFormatting sqref="AG50:AM51">
    <cfRule type="expression" priority="72" aboveAverage="0" equalAverage="0" bottom="0" percent="0" rank="0" text="" dxfId="70">
      <formula>INDIRECT(ADDRESS(ROW(),COLUMN()))=TRUNC(INDIRECT(ADDRESS(ROW(),COLUMN())))</formula>
    </cfRule>
  </conditionalFormatting>
  <conditionalFormatting sqref="AN50:AT51">
    <cfRule type="expression" priority="73" aboveAverage="0" equalAverage="0" bottom="0" percent="0" rank="0" text="" dxfId="71">
      <formula>INDIRECT(ADDRESS(ROW(),COLUMN()))=TRUNC(INDIRECT(ADDRESS(ROW(),COLUMN())))</formula>
    </cfRule>
  </conditionalFormatting>
  <conditionalFormatting sqref="AU50:AW51">
    <cfRule type="expression" priority="74" aboveAverage="0" equalAverage="0" bottom="0" percent="0" rank="0" text="" dxfId="72">
      <formula>INDIRECT(ADDRESS(ROW(),COLUMN()))=TRUNC(INDIRECT(ADDRESS(ROW(),COLUMN())))</formula>
    </cfRule>
  </conditionalFormatting>
  <conditionalFormatting sqref="S53:Y54">
    <cfRule type="expression" priority="75" aboveAverage="0" equalAverage="0" bottom="0" percent="0" rank="0" text="" dxfId="73">
      <formula>INDIRECT(ADDRESS(ROW(),COLUMN()))=TRUNC(INDIRECT(ADDRESS(ROW(),COLUMN())))</formula>
    </cfRule>
  </conditionalFormatting>
  <conditionalFormatting sqref="Z53:AF54">
    <cfRule type="expression" priority="76" aboveAverage="0" equalAverage="0" bottom="0" percent="0" rank="0" text="" dxfId="74">
      <formula>INDIRECT(ADDRESS(ROW(),COLUMN()))=TRUNC(INDIRECT(ADDRESS(ROW(),COLUMN())))</formula>
    </cfRule>
  </conditionalFormatting>
  <conditionalFormatting sqref="AG53:AM54">
    <cfRule type="expression" priority="77" aboveAverage="0" equalAverage="0" bottom="0" percent="0" rank="0" text="" dxfId="75">
      <formula>INDIRECT(ADDRESS(ROW(),COLUMN()))=TRUNC(INDIRECT(ADDRESS(ROW(),COLUMN())))</formula>
    </cfRule>
  </conditionalFormatting>
  <conditionalFormatting sqref="AN53:AT54">
    <cfRule type="expression" priority="78" aboveAverage="0" equalAverage="0" bottom="0" percent="0" rank="0" text="" dxfId="76">
      <formula>INDIRECT(ADDRESS(ROW(),COLUMN()))=TRUNC(INDIRECT(ADDRESS(ROW(),COLUMN())))</formula>
    </cfRule>
  </conditionalFormatting>
  <conditionalFormatting sqref="AU53:AW54">
    <cfRule type="expression" priority="79" aboveAverage="0" equalAverage="0" bottom="0" percent="0" rank="0" text="" dxfId="77">
      <formula>INDIRECT(ADDRESS(ROW(),COLUMN()))=TRUNC(INDIRECT(ADDRESS(ROW(),COLUMN())))</formula>
    </cfRule>
  </conditionalFormatting>
  <conditionalFormatting sqref="S56:Y57">
    <cfRule type="expression" priority="80" aboveAverage="0" equalAverage="0" bottom="0" percent="0" rank="0" text="" dxfId="78">
      <formula>INDIRECT(ADDRESS(ROW(),COLUMN()))=TRUNC(INDIRECT(ADDRESS(ROW(),COLUMN())))</formula>
    </cfRule>
  </conditionalFormatting>
  <conditionalFormatting sqref="Z56:AF57">
    <cfRule type="expression" priority="81" aboveAverage="0" equalAverage="0" bottom="0" percent="0" rank="0" text="" dxfId="79">
      <formula>INDIRECT(ADDRESS(ROW(),COLUMN()))=TRUNC(INDIRECT(ADDRESS(ROW(),COLUMN())))</formula>
    </cfRule>
  </conditionalFormatting>
  <conditionalFormatting sqref="AG56:AM57">
    <cfRule type="expression" priority="82" aboveAverage="0" equalAverage="0" bottom="0" percent="0" rank="0" text="" dxfId="80">
      <formula>INDIRECT(ADDRESS(ROW(),COLUMN()))=TRUNC(INDIRECT(ADDRESS(ROW(),COLUMN())))</formula>
    </cfRule>
  </conditionalFormatting>
  <conditionalFormatting sqref="AN56:AT57">
    <cfRule type="expression" priority="83" aboveAverage="0" equalAverage="0" bottom="0" percent="0" rank="0" text="" dxfId="81">
      <formula>INDIRECT(ADDRESS(ROW(),COLUMN()))=TRUNC(INDIRECT(ADDRESS(ROW(),COLUMN())))</formula>
    </cfRule>
  </conditionalFormatting>
  <conditionalFormatting sqref="AU56:AW57">
    <cfRule type="expression" priority="84" aboveAverage="0" equalAverage="0" bottom="0" percent="0" rank="0" text="" dxfId="82">
      <formula>INDIRECT(ADDRESS(ROW(),COLUMN()))=TRUNC(INDIRECT(ADDRESS(ROW(),COLUMN())))</formula>
    </cfRule>
  </conditionalFormatting>
  <conditionalFormatting sqref="S59:Y60">
    <cfRule type="expression" priority="85" aboveAverage="0" equalAverage="0" bottom="0" percent="0" rank="0" text="" dxfId="83">
      <formula>INDIRECT(ADDRESS(ROW(),COLUMN()))=TRUNC(INDIRECT(ADDRESS(ROW(),COLUMN())))</formula>
    </cfRule>
  </conditionalFormatting>
  <conditionalFormatting sqref="Z59:AF60">
    <cfRule type="expression" priority="86" aboveAverage="0" equalAverage="0" bottom="0" percent="0" rank="0" text="" dxfId="84">
      <formula>INDIRECT(ADDRESS(ROW(),COLUMN()))=TRUNC(INDIRECT(ADDRESS(ROW(),COLUMN())))</formula>
    </cfRule>
  </conditionalFormatting>
  <conditionalFormatting sqref="AG59:AM60">
    <cfRule type="expression" priority="87" aboveAverage="0" equalAverage="0" bottom="0" percent="0" rank="0" text="" dxfId="85">
      <formula>INDIRECT(ADDRESS(ROW(),COLUMN()))=TRUNC(INDIRECT(ADDRESS(ROW(),COLUMN())))</formula>
    </cfRule>
  </conditionalFormatting>
  <conditionalFormatting sqref="AN59:AT60">
    <cfRule type="expression" priority="88" aboveAverage="0" equalAverage="0" bottom="0" percent="0" rank="0" text="" dxfId="86">
      <formula>INDIRECT(ADDRESS(ROW(),COLUMN()))=TRUNC(INDIRECT(ADDRESS(ROW(),COLUMN())))</formula>
    </cfRule>
  </conditionalFormatting>
  <conditionalFormatting sqref="AU59:AW60">
    <cfRule type="expression" priority="89" aboveAverage="0" equalAverage="0" bottom="0" percent="0" rank="0" text="" dxfId="87">
      <formula>INDIRECT(ADDRESS(ROW(),COLUMN()))=TRUNC(INDIRECT(ADDRESS(ROW(),COLUMN())))</formula>
    </cfRule>
  </conditionalFormatting>
  <conditionalFormatting sqref="S62:Y63">
    <cfRule type="expression" priority="90" aboveAverage="0" equalAverage="0" bottom="0" percent="0" rank="0" text="" dxfId="88">
      <formula>INDIRECT(ADDRESS(ROW(),COLUMN()))=TRUNC(INDIRECT(ADDRESS(ROW(),COLUMN())))</formula>
    </cfRule>
  </conditionalFormatting>
  <conditionalFormatting sqref="Z62:AF63">
    <cfRule type="expression" priority="91" aboveAverage="0" equalAverage="0" bottom="0" percent="0" rank="0" text="" dxfId="89">
      <formula>INDIRECT(ADDRESS(ROW(),COLUMN()))=TRUNC(INDIRECT(ADDRESS(ROW(),COLUMN())))</formula>
    </cfRule>
  </conditionalFormatting>
  <conditionalFormatting sqref="AG62:AM63">
    <cfRule type="expression" priority="92" aboveAverage="0" equalAverage="0" bottom="0" percent="0" rank="0" text="" dxfId="90">
      <formula>INDIRECT(ADDRESS(ROW(),COLUMN()))=TRUNC(INDIRECT(ADDRESS(ROW(),COLUMN())))</formula>
    </cfRule>
  </conditionalFormatting>
  <conditionalFormatting sqref="AN62:AT63">
    <cfRule type="expression" priority="93" aboveAverage="0" equalAverage="0" bottom="0" percent="0" rank="0" text="" dxfId="91">
      <formula>INDIRECT(ADDRESS(ROW(),COLUMN()))=TRUNC(INDIRECT(ADDRESS(ROW(),COLUMN())))</formula>
    </cfRule>
  </conditionalFormatting>
  <conditionalFormatting sqref="AU62:AW63">
    <cfRule type="expression" priority="94" aboveAverage="0" equalAverage="0" bottom="0" percent="0" rank="0" text="" dxfId="92">
      <formula>INDIRECT(ADDRESS(ROW(),COLUMN()))=TRUNC(INDIRECT(ADDRESS(ROW(),COLUMN())))</formula>
    </cfRule>
  </conditionalFormatting>
  <conditionalFormatting sqref="S65:Y66">
    <cfRule type="expression" priority="95" aboveAverage="0" equalAverage="0" bottom="0" percent="0" rank="0" text="" dxfId="93">
      <formula>INDIRECT(ADDRESS(ROW(),COLUMN()))=TRUNC(INDIRECT(ADDRESS(ROW(),COLUMN())))</formula>
    </cfRule>
  </conditionalFormatting>
  <conditionalFormatting sqref="Z65:AF66">
    <cfRule type="expression" priority="96" aboveAverage="0" equalAverage="0" bottom="0" percent="0" rank="0" text="" dxfId="94">
      <formula>INDIRECT(ADDRESS(ROW(),COLUMN()))=TRUNC(INDIRECT(ADDRESS(ROW(),COLUMN())))</formula>
    </cfRule>
  </conditionalFormatting>
  <conditionalFormatting sqref="AG65:AM66">
    <cfRule type="expression" priority="97" aboveAverage="0" equalAverage="0" bottom="0" percent="0" rank="0" text="" dxfId="95">
      <formula>INDIRECT(ADDRESS(ROW(),COLUMN()))=TRUNC(INDIRECT(ADDRESS(ROW(),COLUMN())))</formula>
    </cfRule>
  </conditionalFormatting>
  <conditionalFormatting sqref="AN65:AT66">
    <cfRule type="expression" priority="98" aboveAverage="0" equalAverage="0" bottom="0" percent="0" rank="0" text="" dxfId="96">
      <formula>INDIRECT(ADDRESS(ROW(),COLUMN()))=TRUNC(INDIRECT(ADDRESS(ROW(),COLUMN())))</formula>
    </cfRule>
  </conditionalFormatting>
  <conditionalFormatting sqref="AU65:AW66">
    <cfRule type="expression" priority="99" aboveAverage="0" equalAverage="0" bottom="0" percent="0" rank="0" text="" dxfId="97">
      <formula>INDIRECT(ADDRESS(ROW(),COLUMN()))=TRUNC(INDIRECT(ADDRESS(ROW(),COLUMN())))</formula>
    </cfRule>
  </conditionalFormatting>
  <dataValidations count="6">
    <dataValidation allowBlank="true" operator="equal" showDropDown="false" showErrorMessage="false" showInputMessage="true" sqref="AP1:BE1 S19:BA66" type="none">
      <formula1>0</formula1>
      <formula2>0</formula2>
    </dataValidation>
    <dataValidation allowBlank="true" operator="equal" showDropDown="false" showErrorMessage="true" showInputMessage="true" sqref="AB3:AB4" type="list">
      <formula1>#REF!</formula1>
      <formula2>0</formula2>
    </dataValidation>
    <dataValidation allowBlank="true" operator="equal" showDropDown="false" showErrorMessage="true" showInputMessage="true" sqref="BA3:BD3" type="list">
      <formula1>"４週,暦月"</formula1>
      <formula2>0</formula2>
    </dataValidation>
    <dataValidation allowBlank="true" operator="equal" showDropDown="false" showErrorMessage="true" showInputMessage="true" sqref="BA4:BD4" type="list">
      <formula1>"予定,実績,予定・実績"</formula1>
      <formula2>0</formula2>
    </dataValidation>
    <dataValidation allowBlank="true" error="入力可能範囲　32～40" operator="between" showDropDown="false" showErrorMessage="true" showInputMessage="true" sqref="AW6:AX6" type="decimal">
      <formula1>32</formula1>
      <formula2>40</formula2>
    </dataValidation>
    <dataValidation allowBlank="true" error="入力可能範囲　32～40" operator="equal" showDropDown="false" showErrorMessage="true" showInputMessage="true" sqref="BA8" type="none">
      <formula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78" width="1.49797570850202"/>
    <col collapsed="false" hidden="false" max="2" min="2" style="279" width="5.57085020242915"/>
    <col collapsed="false" hidden="false" max="3" min="3" style="279" width="10.6032388663968"/>
    <col collapsed="false" hidden="true" max="4" min="4" style="279" width="0"/>
    <col collapsed="false" hidden="false" max="5" min="5" style="279" width="3.42914979757085"/>
    <col collapsed="false" hidden="false" max="6" min="6" style="278" width="15.6396761133603"/>
    <col collapsed="false" hidden="false" max="7" min="7" style="278" width="3.42914979757085"/>
    <col collapsed="false" hidden="false" max="8" min="8" style="278" width="15.6396761133603"/>
    <col collapsed="false" hidden="false" max="9" min="9" style="278" width="3.42914979757085"/>
    <col collapsed="false" hidden="false" max="10" min="10" style="279" width="15.6396761133603"/>
    <col collapsed="false" hidden="false" max="11" min="11" style="278" width="3.42914979757085"/>
    <col collapsed="false" hidden="false" max="12" min="12" style="278" width="15.6396761133603"/>
    <col collapsed="false" hidden="false" max="13" min="13" style="278" width="5.03643724696356"/>
    <col collapsed="false" hidden="false" max="14" min="14" style="278" width="15.6396761133603"/>
    <col collapsed="false" hidden="false" max="15" min="15" style="278" width="3.42914979757085"/>
    <col collapsed="false" hidden="false" max="16" min="16" style="278" width="15.6396761133603"/>
    <col collapsed="false" hidden="false" max="17" min="17" style="278" width="3.42914979757085"/>
    <col collapsed="false" hidden="false" max="18" min="18" style="278" width="15.6396761133603"/>
    <col collapsed="false" hidden="false" max="19" min="19" style="278" width="3.42914979757085"/>
    <col collapsed="false" hidden="false" max="20" min="20" style="278" width="15.6396761133603"/>
    <col collapsed="false" hidden="false" max="21" min="21" style="278" width="3.42914979757085"/>
    <col collapsed="false" hidden="false" max="22" min="22" style="278" width="15.6396761133603"/>
    <col collapsed="false" hidden="false" max="23" min="23" style="278" width="3.42914979757085"/>
    <col collapsed="false" hidden="false" max="24" min="24" style="278" width="15.6396761133603"/>
    <col collapsed="false" hidden="false" max="25" min="25" style="278" width="3.42914979757085"/>
    <col collapsed="false" hidden="false" max="26" min="26" style="278" width="15.6396761133603"/>
    <col collapsed="false" hidden="false" max="27" min="27" style="278" width="3.42914979757085"/>
    <col collapsed="false" hidden="false" max="28" min="28" style="278" width="50.9878542510121"/>
    <col collapsed="false" hidden="false" max="1025" min="29" style="278" width="9"/>
  </cols>
  <sheetData>
    <row r="1" customFormat="false" ht="26.4" hidden="false" customHeight="false" outlineLevel="0" collapsed="false">
      <c r="B1" s="280" t="s">
        <v>104</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81" t="s">
        <v>105</v>
      </c>
      <c r="C2" s="0"/>
      <c r="D2" s="0"/>
      <c r="E2" s="0"/>
      <c r="F2" s="410"/>
      <c r="G2" s="411"/>
      <c r="H2" s="411"/>
      <c r="I2" s="411"/>
      <c r="J2" s="412"/>
      <c r="K2" s="411"/>
      <c r="L2" s="411"/>
      <c r="N2" s="0"/>
      <c r="O2" s="0"/>
      <c r="P2" s="0"/>
      <c r="Q2" s="0"/>
      <c r="R2" s="0"/>
      <c r="S2" s="0"/>
      <c r="T2" s="0"/>
      <c r="U2" s="0"/>
      <c r="V2" s="0"/>
      <c r="W2" s="0"/>
      <c r="X2" s="0"/>
      <c r="Y2" s="0"/>
      <c r="Z2" s="0"/>
      <c r="AB2" s="0"/>
    </row>
    <row r="3" customFormat="false" ht="26.4" hidden="false" customHeight="false" outlineLevel="0" collapsed="false">
      <c r="B3" s="410" t="s">
        <v>106</v>
      </c>
      <c r="C3" s="0"/>
      <c r="D3" s="0"/>
      <c r="E3" s="0"/>
      <c r="F3" s="413" t="s">
        <v>107</v>
      </c>
      <c r="G3" s="411"/>
      <c r="H3" s="411"/>
      <c r="I3" s="411"/>
      <c r="J3" s="412"/>
      <c r="K3" s="411"/>
      <c r="L3" s="411"/>
      <c r="N3" s="0"/>
      <c r="O3" s="0"/>
      <c r="P3" s="0"/>
      <c r="Q3" s="0"/>
      <c r="R3" s="0"/>
      <c r="S3" s="0"/>
      <c r="T3" s="0"/>
      <c r="U3" s="0"/>
      <c r="V3" s="0"/>
      <c r="W3" s="0"/>
      <c r="X3" s="0"/>
      <c r="Y3" s="0"/>
      <c r="Z3" s="0"/>
      <c r="AB3" s="0"/>
    </row>
    <row r="4" customFormat="false" ht="26.4" hidden="false" customHeight="false" outlineLevel="0" collapsed="false">
      <c r="B4" s="281"/>
      <c r="C4" s="0"/>
      <c r="D4" s="0"/>
      <c r="E4" s="0"/>
      <c r="F4" s="285" t="s">
        <v>108</v>
      </c>
      <c r="G4" s="285"/>
      <c r="H4" s="285"/>
      <c r="I4" s="285"/>
      <c r="J4" s="285"/>
      <c r="K4" s="285"/>
      <c r="L4" s="285"/>
      <c r="N4" s="285" t="s">
        <v>182</v>
      </c>
      <c r="O4" s="285"/>
      <c r="P4" s="285"/>
      <c r="Q4" s="0"/>
      <c r="R4" s="285" t="s">
        <v>183</v>
      </c>
      <c r="S4" s="285"/>
      <c r="T4" s="285"/>
      <c r="U4" s="285"/>
      <c r="V4" s="285"/>
      <c r="W4" s="285"/>
      <c r="X4" s="285"/>
      <c r="Y4" s="0"/>
      <c r="Z4" s="414" t="s">
        <v>184</v>
      </c>
      <c r="AB4" s="285" t="s">
        <v>111</v>
      </c>
    </row>
    <row r="5" customFormat="false" ht="26.4" hidden="false" customHeight="false" outlineLevel="0" collapsed="false">
      <c r="B5" s="279" t="s">
        <v>18</v>
      </c>
      <c r="C5" s="286" t="s">
        <v>38</v>
      </c>
      <c r="D5" s="0"/>
      <c r="E5" s="0"/>
      <c r="F5" s="286" t="s">
        <v>112</v>
      </c>
      <c r="G5" s="279"/>
      <c r="H5" s="286" t="s">
        <v>113</v>
      </c>
      <c r="I5" s="0"/>
      <c r="J5" s="286" t="s">
        <v>114</v>
      </c>
      <c r="K5" s="0"/>
      <c r="L5" s="286" t="s">
        <v>108</v>
      </c>
      <c r="N5" s="286" t="s">
        <v>115</v>
      </c>
      <c r="O5" s="0"/>
      <c r="P5" s="286" t="s">
        <v>116</v>
      </c>
      <c r="Q5" s="0"/>
      <c r="R5" s="286" t="s">
        <v>115</v>
      </c>
      <c r="S5" s="0"/>
      <c r="T5" s="286" t="s">
        <v>116</v>
      </c>
      <c r="U5" s="0"/>
      <c r="V5" s="286" t="s">
        <v>114</v>
      </c>
      <c r="W5" s="0"/>
      <c r="X5" s="286" t="s">
        <v>108</v>
      </c>
      <c r="Y5" s="0"/>
      <c r="Z5" s="415" t="s">
        <v>185</v>
      </c>
      <c r="AB5" s="285"/>
    </row>
    <row r="6" customFormat="false" ht="26.4" hidden="false" customHeight="false" outlineLevel="0" collapsed="false">
      <c r="B6" s="416" t="n">
        <v>1</v>
      </c>
      <c r="C6" s="287" t="s">
        <v>117</v>
      </c>
      <c r="D6" s="417" t="str">
        <f aca="false">C6</f>
        <v>a</v>
      </c>
      <c r="E6" s="418" t="s">
        <v>118</v>
      </c>
      <c r="F6" s="288"/>
      <c r="G6" s="418" t="s">
        <v>74</v>
      </c>
      <c r="H6" s="288"/>
      <c r="I6" s="419" t="s">
        <v>119</v>
      </c>
      <c r="J6" s="288" t="n">
        <v>0</v>
      </c>
      <c r="K6" s="420" t="s">
        <v>5</v>
      </c>
      <c r="L6" s="292" t="str">
        <f aca="false">IF(OR(F6="",H6=""),"",(H6+IF(F6&gt;H6,1,0)-F6-J6)*24)</f>
        <v>
        </v>
      </c>
      <c r="N6" s="288"/>
      <c r="O6" s="286" t="s">
        <v>74</v>
      </c>
      <c r="P6" s="288"/>
      <c r="Q6" s="0"/>
      <c r="R6" s="291" t="str">
        <f aca="false">IF(F6="","",IF(F6&lt;N6,N6,IF(F6&gt;=P6,"",F6)))</f>
        <v>
        </v>
      </c>
      <c r="S6" s="286" t="s">
        <v>74</v>
      </c>
      <c r="T6" s="291" t="str">
        <f aca="false">IF(H6="","",IF(H6&gt;F6,IF(H6&lt;P6,H6,P6),P6))</f>
        <v>
        </v>
      </c>
      <c r="U6" s="421" t="s">
        <v>119</v>
      </c>
      <c r="V6" s="288" t="n">
        <v>0</v>
      </c>
      <c r="W6" s="289" t="s">
        <v>5</v>
      </c>
      <c r="X6" s="292" t="str">
        <f aca="false">IF(R6="","",IF((T6+IF(R6&gt;T6,1,0)-R6-V6)*24=0,"",(T6+IF(R6&gt;T6,1,0)-R6-V6)*24))</f>
        <v>
        </v>
      </c>
      <c r="Y6" s="0"/>
      <c r="Z6" s="292" t="str">
        <f aca="false">IF(X6="",L6,IF(OR(L6-X6=0,L6-X6&lt;0),"-",L6-X6))</f>
        <v>
        </v>
      </c>
      <c r="AB6" s="293"/>
    </row>
    <row r="7" customFormat="false" ht="26.4" hidden="false" customHeight="false" outlineLevel="0" collapsed="false">
      <c r="B7" s="416" t="n">
        <v>2</v>
      </c>
      <c r="C7" s="287" t="s">
        <v>120</v>
      </c>
      <c r="D7" s="417" t="str">
        <f aca="false">C7</f>
        <v>b</v>
      </c>
      <c r="E7" s="418" t="s">
        <v>118</v>
      </c>
      <c r="F7" s="288"/>
      <c r="G7" s="418" t="s">
        <v>74</v>
      </c>
      <c r="H7" s="288"/>
      <c r="I7" s="419" t="s">
        <v>119</v>
      </c>
      <c r="J7" s="288" t="n">
        <v>0</v>
      </c>
      <c r="K7" s="420" t="s">
        <v>5</v>
      </c>
      <c r="L7" s="292" t="str">
        <f aca="false">IF(OR(F7="",H7=""),"",(H7+IF(F7&gt;H7,1,0)-F7-J7)*24)</f>
        <v>
        </v>
      </c>
      <c r="N7" s="295" t="n">
        <f aca="false">$N$6</f>
        <v>0</v>
      </c>
      <c r="O7" s="286" t="s">
        <v>74</v>
      </c>
      <c r="P7" s="295" t="n">
        <f aca="false">$P$6</f>
        <v>0</v>
      </c>
      <c r="Q7" s="0"/>
      <c r="R7" s="291" t="str">
        <f aca="false">IF(F7="","",IF(F7&lt;N7,N7,IF(F7&gt;=P7,"",F7)))</f>
        <v>
        </v>
      </c>
      <c r="S7" s="286" t="s">
        <v>74</v>
      </c>
      <c r="T7" s="291" t="str">
        <f aca="false">IF(H7="","",IF(H7&gt;F7,IF(H7&lt;P7,H7,P7),P7))</f>
        <v>
        </v>
      </c>
      <c r="U7" s="421" t="s">
        <v>119</v>
      </c>
      <c r="V7" s="288" t="n">
        <v>0</v>
      </c>
      <c r="W7" s="289" t="s">
        <v>5</v>
      </c>
      <c r="X7" s="292" t="str">
        <f aca="false">IF(R7="","",IF((T7+IF(R7&gt;T7,1,0)-R7-V7)*24=0,"",(T7+IF(R7&gt;T7,1,0)-R7-V7)*24))</f>
        <v>
        </v>
      </c>
      <c r="Y7" s="0"/>
      <c r="Z7" s="292" t="str">
        <f aca="false">IF(X7="",L7,IF(OR(L7-X7=0,L7-X7&lt;0),"-",L7-X7))</f>
        <v>
        </v>
      </c>
      <c r="AB7" s="293"/>
    </row>
    <row r="8" customFormat="false" ht="26.4" hidden="false" customHeight="false" outlineLevel="0" collapsed="false">
      <c r="B8" s="416" t="n">
        <v>3</v>
      </c>
      <c r="C8" s="287" t="s">
        <v>121</v>
      </c>
      <c r="D8" s="417" t="str">
        <f aca="false">C8</f>
        <v>c</v>
      </c>
      <c r="E8" s="418" t="s">
        <v>118</v>
      </c>
      <c r="F8" s="288"/>
      <c r="G8" s="418" t="s">
        <v>74</v>
      </c>
      <c r="H8" s="288"/>
      <c r="I8" s="419" t="s">
        <v>119</v>
      </c>
      <c r="J8" s="288" t="n">
        <v>0</v>
      </c>
      <c r="K8" s="420" t="s">
        <v>5</v>
      </c>
      <c r="L8" s="292" t="str">
        <f aca="false">IF(OR(F8="",H8=""),"",(H8+IF(F8&gt;H8,1,0)-F8-J8)*24)</f>
        <v>
        </v>
      </c>
      <c r="N8" s="295" t="n">
        <f aca="false">$N$6</f>
        <v>0</v>
      </c>
      <c r="O8" s="286" t="s">
        <v>74</v>
      </c>
      <c r="P8" s="295" t="n">
        <f aca="false">$P$6</f>
        <v>0</v>
      </c>
      <c r="Q8" s="0"/>
      <c r="R8" s="291" t="str">
        <f aca="false">IF(F8="","",IF(F8&lt;N8,N8,IF(F8&gt;=P8,"",F8)))</f>
        <v>
        </v>
      </c>
      <c r="S8" s="286" t="s">
        <v>74</v>
      </c>
      <c r="T8" s="291" t="str">
        <f aca="false">IF(H8="","",IF(H8&gt;F8,IF(H8&lt;P8,H8,P8),P8))</f>
        <v>
        </v>
      </c>
      <c r="U8" s="421" t="s">
        <v>119</v>
      </c>
      <c r="V8" s="288" t="n">
        <v>0</v>
      </c>
      <c r="W8" s="289" t="s">
        <v>5</v>
      </c>
      <c r="X8" s="292" t="str">
        <f aca="false">IF(R8="","",IF((T8+IF(R8&gt;T8,1,0)-R8-V8)*24=0,"",(T8+IF(R8&gt;T8,1,0)-R8-V8)*24))</f>
        <v>
        </v>
      </c>
      <c r="Y8" s="0"/>
      <c r="Z8" s="292" t="str">
        <f aca="false">IF(X8="",L8,IF(OR(L8-X8=0,L8-X8&lt;0),"-",L8-X8))</f>
        <v>
        </v>
      </c>
      <c r="AB8" s="293"/>
    </row>
    <row r="9" customFormat="false" ht="26.4" hidden="false" customHeight="false" outlineLevel="0" collapsed="false">
      <c r="B9" s="416" t="n">
        <v>4</v>
      </c>
      <c r="C9" s="287" t="s">
        <v>122</v>
      </c>
      <c r="D9" s="417" t="str">
        <f aca="false">C9</f>
        <v>d</v>
      </c>
      <c r="E9" s="418" t="s">
        <v>118</v>
      </c>
      <c r="F9" s="288"/>
      <c r="G9" s="418" t="s">
        <v>74</v>
      </c>
      <c r="H9" s="288"/>
      <c r="I9" s="419" t="s">
        <v>119</v>
      </c>
      <c r="J9" s="288" t="n">
        <v>0</v>
      </c>
      <c r="K9" s="420" t="s">
        <v>5</v>
      </c>
      <c r="L9" s="292" t="str">
        <f aca="false">IF(OR(F9="",H9=""),"",(H9+IF(F9&gt;H9,1,0)-F9-J9)*24)</f>
        <v>
        </v>
      </c>
      <c r="N9" s="295" t="n">
        <f aca="false">$N$6</f>
        <v>0</v>
      </c>
      <c r="O9" s="286" t="s">
        <v>74</v>
      </c>
      <c r="P9" s="295" t="n">
        <f aca="false">$P$6</f>
        <v>0</v>
      </c>
      <c r="Q9" s="0"/>
      <c r="R9" s="291" t="str">
        <f aca="false">IF(F9="","",IF(F9&lt;N9,N9,IF(F9&gt;=P9,"",F9)))</f>
        <v>
        </v>
      </c>
      <c r="S9" s="286" t="s">
        <v>74</v>
      </c>
      <c r="T9" s="291" t="str">
        <f aca="false">IF(H9="","",IF(H9&gt;F9,IF(H9&lt;P9,H9,P9),P9))</f>
        <v>
        </v>
      </c>
      <c r="U9" s="421" t="s">
        <v>119</v>
      </c>
      <c r="V9" s="288" t="n">
        <v>0</v>
      </c>
      <c r="W9" s="289" t="s">
        <v>5</v>
      </c>
      <c r="X9" s="292" t="str">
        <f aca="false">IF(R9="","",IF((T9+IF(R9&gt;T9,1,0)-R9-V9)*24=0,"",(T9+IF(R9&gt;T9,1,0)-R9-V9)*24))</f>
        <v>
        </v>
      </c>
      <c r="Y9" s="0"/>
      <c r="Z9" s="292" t="str">
        <f aca="false">IF(X9="",L9,IF(OR(L9-X9=0,L9-X9&lt;0),"-",L9-X9))</f>
        <v>
        </v>
      </c>
      <c r="AB9" s="293"/>
    </row>
    <row r="10" customFormat="false" ht="26.4" hidden="false" customHeight="false" outlineLevel="0" collapsed="false">
      <c r="B10" s="416" t="n">
        <v>5</v>
      </c>
      <c r="C10" s="287" t="s">
        <v>123</v>
      </c>
      <c r="D10" s="417" t="str">
        <f aca="false">C10</f>
        <v>e</v>
      </c>
      <c r="E10" s="418" t="s">
        <v>118</v>
      </c>
      <c r="F10" s="288"/>
      <c r="G10" s="418" t="s">
        <v>74</v>
      </c>
      <c r="H10" s="288"/>
      <c r="I10" s="419" t="s">
        <v>119</v>
      </c>
      <c r="J10" s="288" t="n">
        <v>0</v>
      </c>
      <c r="K10" s="420" t="s">
        <v>5</v>
      </c>
      <c r="L10" s="292" t="str">
        <f aca="false">IF(OR(F10="",H10=""),"",(H10+IF(F10&gt;H10,1,0)-F10-J10)*24)</f>
        <v>
        </v>
      </c>
      <c r="N10" s="295" t="n">
        <f aca="false">$N$6</f>
        <v>0</v>
      </c>
      <c r="O10" s="286" t="s">
        <v>74</v>
      </c>
      <c r="P10" s="295" t="n">
        <f aca="false">$P$6</f>
        <v>0</v>
      </c>
      <c r="Q10" s="0"/>
      <c r="R10" s="291" t="str">
        <f aca="false">IF(F10="","",IF(F10&lt;N10,N10,IF(F10&gt;=P10,"",F10)))</f>
        <v>
        </v>
      </c>
      <c r="S10" s="286" t="s">
        <v>74</v>
      </c>
      <c r="T10" s="291" t="str">
        <f aca="false">IF(H10="","",IF(H10&gt;F10,IF(H10&lt;P10,H10,P10),P10))</f>
        <v>
        </v>
      </c>
      <c r="U10" s="421" t="s">
        <v>119</v>
      </c>
      <c r="V10" s="288" t="n">
        <v>0</v>
      </c>
      <c r="W10" s="289" t="s">
        <v>5</v>
      </c>
      <c r="X10" s="292" t="str">
        <f aca="false">IF(R10="","",IF((T10+IF(R10&gt;T10,1,0)-R10-V10)*24=0,"",(T10+IF(R10&gt;T10,1,0)-R10-V10)*24))</f>
        <v>
        </v>
      </c>
      <c r="Y10" s="0"/>
      <c r="Z10" s="292" t="str">
        <f aca="false">IF(X10="",L10,IF(OR(L10-X10=0,L10-X10&lt;0),"-",L10-X10))</f>
        <v>
        </v>
      </c>
      <c r="AB10" s="293"/>
    </row>
    <row r="11" customFormat="false" ht="26.4" hidden="false" customHeight="false" outlineLevel="0" collapsed="false">
      <c r="B11" s="416" t="n">
        <v>6</v>
      </c>
      <c r="C11" s="287" t="s">
        <v>124</v>
      </c>
      <c r="D11" s="417" t="str">
        <f aca="false">C11</f>
        <v>f</v>
      </c>
      <c r="E11" s="418" t="s">
        <v>118</v>
      </c>
      <c r="F11" s="288"/>
      <c r="G11" s="418" t="s">
        <v>74</v>
      </c>
      <c r="H11" s="288"/>
      <c r="I11" s="419" t="s">
        <v>119</v>
      </c>
      <c r="J11" s="288" t="n">
        <v>0</v>
      </c>
      <c r="K11" s="420" t="s">
        <v>5</v>
      </c>
      <c r="L11" s="292" t="str">
        <f aca="false">IF(OR(F11="",H11=""),"",(H11+IF(F11&gt;H11,1,0)-F11-J11)*24)</f>
        <v>
        </v>
      </c>
      <c r="N11" s="295" t="n">
        <f aca="false">$N$6</f>
        <v>0</v>
      </c>
      <c r="O11" s="286" t="s">
        <v>74</v>
      </c>
      <c r="P11" s="295" t="n">
        <f aca="false">$P$6</f>
        <v>0</v>
      </c>
      <c r="Q11" s="0"/>
      <c r="R11" s="291" t="str">
        <f aca="false">IF(F11="","",IF(F11&lt;N11,N11,IF(F11&gt;=P11,"",F11)))</f>
        <v>
        </v>
      </c>
      <c r="S11" s="286" t="s">
        <v>74</v>
      </c>
      <c r="T11" s="291" t="str">
        <f aca="false">IF(H11="","",IF(H11&gt;F11,IF(H11&lt;P11,H11,P11),P11))</f>
        <v>
        </v>
      </c>
      <c r="U11" s="421" t="s">
        <v>119</v>
      </c>
      <c r="V11" s="288" t="n">
        <v>0</v>
      </c>
      <c r="W11" s="289" t="s">
        <v>5</v>
      </c>
      <c r="X11" s="292" t="str">
        <f aca="false">IF(R11="","",IF((T11+IF(R11&gt;T11,1,0)-R11-V11)*24=0,"",(T11+IF(R11&gt;T11,1,0)-R11-V11)*24))</f>
        <v>
        </v>
      </c>
      <c r="Y11" s="0"/>
      <c r="Z11" s="292" t="str">
        <f aca="false">IF(X11="",L11,IF(OR(L11-X11=0,L11-X11&lt;0),"-",L11-X11))</f>
        <v>
        </v>
      </c>
      <c r="AB11" s="293"/>
    </row>
    <row r="12" customFormat="false" ht="26.4" hidden="false" customHeight="false" outlineLevel="0" collapsed="false">
      <c r="B12" s="416" t="n">
        <v>7</v>
      </c>
      <c r="C12" s="287" t="s">
        <v>125</v>
      </c>
      <c r="D12" s="417" t="str">
        <f aca="false">C12</f>
        <v>g</v>
      </c>
      <c r="E12" s="418" t="s">
        <v>118</v>
      </c>
      <c r="F12" s="288"/>
      <c r="G12" s="418" t="s">
        <v>74</v>
      </c>
      <c r="H12" s="288"/>
      <c r="I12" s="419" t="s">
        <v>119</v>
      </c>
      <c r="J12" s="288" t="n">
        <v>0</v>
      </c>
      <c r="K12" s="420" t="s">
        <v>5</v>
      </c>
      <c r="L12" s="292" t="str">
        <f aca="false">IF(OR(F12="",H12=""),"",(H12+IF(F12&gt;H12,1,0)-F12-J12)*24)</f>
        <v>
        </v>
      </c>
      <c r="N12" s="295" t="n">
        <f aca="false">$N$6</f>
        <v>0</v>
      </c>
      <c r="O12" s="286" t="s">
        <v>74</v>
      </c>
      <c r="P12" s="295" t="n">
        <f aca="false">$P$6</f>
        <v>0</v>
      </c>
      <c r="Q12" s="0"/>
      <c r="R12" s="291" t="str">
        <f aca="false">IF(F12="","",IF(F12&lt;N12,N12,IF(F12&gt;=P12,"",F12)))</f>
        <v>
        </v>
      </c>
      <c r="S12" s="286" t="s">
        <v>74</v>
      </c>
      <c r="T12" s="291" t="str">
        <f aca="false">IF(H12="","",IF(H12&gt;F12,IF(H12&lt;P12,H12,P12),P12))</f>
        <v>
        </v>
      </c>
      <c r="U12" s="421" t="s">
        <v>119</v>
      </c>
      <c r="V12" s="288" t="n">
        <v>0</v>
      </c>
      <c r="W12" s="289" t="s">
        <v>5</v>
      </c>
      <c r="X12" s="292" t="str">
        <f aca="false">IF(R12="","",IF((T12+IF(R12&gt;T12,1,0)-R12-V12)*24=0,"",(T12+IF(R12&gt;T12,1,0)-R12-V12)*24))</f>
        <v>
        </v>
      </c>
      <c r="Y12" s="0"/>
      <c r="Z12" s="292" t="str">
        <f aca="false">IF(X12="",L12,IF(OR(L12-X12=0,L12-X12&lt;0),"-",L12-X12))</f>
        <v>
        </v>
      </c>
      <c r="AB12" s="293"/>
    </row>
    <row r="13" customFormat="false" ht="26.4" hidden="false" customHeight="false" outlineLevel="0" collapsed="false">
      <c r="B13" s="416" t="n">
        <v>8</v>
      </c>
      <c r="C13" s="287" t="s">
        <v>126</v>
      </c>
      <c r="D13" s="417" t="str">
        <f aca="false">C13</f>
        <v>h</v>
      </c>
      <c r="E13" s="418" t="s">
        <v>118</v>
      </c>
      <c r="F13" s="288"/>
      <c r="G13" s="418" t="s">
        <v>74</v>
      </c>
      <c r="H13" s="288"/>
      <c r="I13" s="419" t="s">
        <v>119</v>
      </c>
      <c r="J13" s="288" t="n">
        <v>0</v>
      </c>
      <c r="K13" s="420" t="s">
        <v>5</v>
      </c>
      <c r="L13" s="292" t="str">
        <f aca="false">IF(OR(F13="",H13=""),"",(H13+IF(F13&gt;H13,1,0)-F13-J13)*24)</f>
        <v>
        </v>
      </c>
      <c r="N13" s="295" t="n">
        <f aca="false">$N$6</f>
        <v>0</v>
      </c>
      <c r="O13" s="286" t="s">
        <v>74</v>
      </c>
      <c r="P13" s="295" t="n">
        <f aca="false">$P$6</f>
        <v>0</v>
      </c>
      <c r="Q13" s="0"/>
      <c r="R13" s="291" t="str">
        <f aca="false">IF(F13="","",IF(F13&lt;N13,N13,IF(F13&gt;=P13,"",F13)))</f>
        <v>
        </v>
      </c>
      <c r="S13" s="286" t="s">
        <v>74</v>
      </c>
      <c r="T13" s="291" t="str">
        <f aca="false">IF(H13="","",IF(H13&gt;F13,IF(H13&lt;P13,H13,P13),P13))</f>
        <v>
        </v>
      </c>
      <c r="U13" s="421" t="s">
        <v>119</v>
      </c>
      <c r="V13" s="288" t="n">
        <v>0</v>
      </c>
      <c r="W13" s="289" t="s">
        <v>5</v>
      </c>
      <c r="X13" s="292" t="str">
        <f aca="false">IF(R13="","",IF((T13+IF(R13&gt;T13,1,0)-R13-V13)*24=0,"",(T13+IF(R13&gt;T13,1,0)-R13-V13)*24))</f>
        <v>
        </v>
      </c>
      <c r="Y13" s="0"/>
      <c r="Z13" s="292" t="str">
        <f aca="false">IF(X13="",L13,IF(OR(L13-X13=0,L13-X13&lt;0),"-",L13-X13))</f>
        <v>
        </v>
      </c>
      <c r="AB13" s="293"/>
    </row>
    <row r="14" customFormat="false" ht="26.4" hidden="false" customHeight="false" outlineLevel="0" collapsed="false">
      <c r="B14" s="416" t="n">
        <v>9</v>
      </c>
      <c r="C14" s="287" t="s">
        <v>127</v>
      </c>
      <c r="D14" s="417" t="str">
        <f aca="false">C14</f>
        <v>i</v>
      </c>
      <c r="E14" s="418" t="s">
        <v>118</v>
      </c>
      <c r="F14" s="288"/>
      <c r="G14" s="418" t="s">
        <v>74</v>
      </c>
      <c r="H14" s="288"/>
      <c r="I14" s="419" t="s">
        <v>119</v>
      </c>
      <c r="J14" s="288" t="n">
        <v>0</v>
      </c>
      <c r="K14" s="420" t="s">
        <v>5</v>
      </c>
      <c r="L14" s="292" t="str">
        <f aca="false">IF(OR(F14="",H14=""),"",(H14+IF(F14&gt;H14,1,0)-F14-J14)*24)</f>
        <v>
        </v>
      </c>
      <c r="N14" s="295" t="n">
        <f aca="false">$N$6</f>
        <v>0</v>
      </c>
      <c r="O14" s="286" t="s">
        <v>74</v>
      </c>
      <c r="P14" s="295" t="n">
        <f aca="false">$P$6</f>
        <v>0</v>
      </c>
      <c r="Q14" s="0"/>
      <c r="R14" s="291" t="str">
        <f aca="false">IF(F14="","",IF(F14&lt;N14,N14,IF(F14&gt;=P14,"",F14)))</f>
        <v>
        </v>
      </c>
      <c r="S14" s="286" t="s">
        <v>74</v>
      </c>
      <c r="T14" s="291" t="str">
        <f aca="false">IF(H14="","",IF(H14&gt;F14,IF(H14&lt;P14,H14,P14),P14))</f>
        <v>
        </v>
      </c>
      <c r="U14" s="421" t="s">
        <v>119</v>
      </c>
      <c r="V14" s="288" t="n">
        <v>0</v>
      </c>
      <c r="W14" s="289" t="s">
        <v>5</v>
      </c>
      <c r="X14" s="292" t="str">
        <f aca="false">IF(R14="","",IF((T14+IF(R14&gt;T14,1,0)-R14-V14)*24=0,"",(T14+IF(R14&gt;T14,1,0)-R14-V14)*24))</f>
        <v>
        </v>
      </c>
      <c r="Y14" s="0"/>
      <c r="Z14" s="292" t="str">
        <f aca="false">IF(X14="",L14,IF(OR(L14-X14=0,L14-X14&lt;0),"-",L14-X14))</f>
        <v>
        </v>
      </c>
      <c r="AB14" s="293"/>
    </row>
    <row r="15" customFormat="false" ht="26.4" hidden="false" customHeight="false" outlineLevel="0" collapsed="false">
      <c r="B15" s="416" t="n">
        <v>10</v>
      </c>
      <c r="C15" s="287" t="s">
        <v>128</v>
      </c>
      <c r="D15" s="417" t="str">
        <f aca="false">C15</f>
        <v>j</v>
      </c>
      <c r="E15" s="418" t="s">
        <v>118</v>
      </c>
      <c r="F15" s="288"/>
      <c r="G15" s="418" t="s">
        <v>74</v>
      </c>
      <c r="H15" s="288"/>
      <c r="I15" s="419" t="s">
        <v>119</v>
      </c>
      <c r="J15" s="288" t="n">
        <v>0</v>
      </c>
      <c r="K15" s="420" t="s">
        <v>5</v>
      </c>
      <c r="L15" s="292" t="str">
        <f aca="false">IF(OR(F15="",H15=""),"",(H15+IF(F15&gt;H15,1,0)-F15-J15)*24)</f>
        <v>
        </v>
      </c>
      <c r="N15" s="295" t="n">
        <f aca="false">$N$6</f>
        <v>0</v>
      </c>
      <c r="O15" s="286" t="s">
        <v>74</v>
      </c>
      <c r="P15" s="295" t="n">
        <f aca="false">$P$6</f>
        <v>0</v>
      </c>
      <c r="Q15" s="0"/>
      <c r="R15" s="291" t="str">
        <f aca="false">IF(F15="","",IF(F15&lt;N15,N15,IF(F15&gt;=P15,"",F15)))</f>
        <v>
        </v>
      </c>
      <c r="S15" s="286" t="s">
        <v>74</v>
      </c>
      <c r="T15" s="291" t="str">
        <f aca="false">IF(H15="","",IF(H15&gt;F15,IF(H15&lt;P15,H15,P15),P15))</f>
        <v>
        </v>
      </c>
      <c r="U15" s="421" t="s">
        <v>119</v>
      </c>
      <c r="V15" s="288" t="n">
        <v>0</v>
      </c>
      <c r="W15" s="289" t="s">
        <v>5</v>
      </c>
      <c r="X15" s="292" t="str">
        <f aca="false">IF(R15="","",IF((T15+IF(R15&gt;T15,1,0)-R15-V15)*24=0,"",(T15+IF(R15&gt;T15,1,0)-R15-V15)*24))</f>
        <v>
        </v>
      </c>
      <c r="Y15" s="0"/>
      <c r="Z15" s="292" t="str">
        <f aca="false">IF(X15="",L15,IF(OR(L15-X15=0,L15-X15&lt;0),"-",L15-X15))</f>
        <v>
        </v>
      </c>
      <c r="AB15" s="293"/>
    </row>
    <row r="16" customFormat="false" ht="26.4" hidden="false" customHeight="false" outlineLevel="0" collapsed="false">
      <c r="B16" s="416" t="n">
        <v>11</v>
      </c>
      <c r="C16" s="287" t="s">
        <v>129</v>
      </c>
      <c r="D16" s="417" t="str">
        <f aca="false">C16</f>
        <v>k</v>
      </c>
      <c r="E16" s="418" t="s">
        <v>118</v>
      </c>
      <c r="F16" s="288"/>
      <c r="G16" s="418" t="s">
        <v>74</v>
      </c>
      <c r="H16" s="288"/>
      <c r="I16" s="419" t="s">
        <v>119</v>
      </c>
      <c r="J16" s="288" t="n">
        <v>0</v>
      </c>
      <c r="K16" s="420" t="s">
        <v>5</v>
      </c>
      <c r="L16" s="292" t="str">
        <f aca="false">IF(OR(F16="",H16=""),"",(H16+IF(F16&gt;H16,1,0)-F16-J16)*24)</f>
        <v>
        </v>
      </c>
      <c r="N16" s="295" t="n">
        <f aca="false">$N$6</f>
        <v>0</v>
      </c>
      <c r="O16" s="286" t="s">
        <v>74</v>
      </c>
      <c r="P16" s="295" t="n">
        <f aca="false">$P$6</f>
        <v>0</v>
      </c>
      <c r="Q16" s="0"/>
      <c r="R16" s="291" t="str">
        <f aca="false">IF(F16="","",IF(F16&lt;N16,N16,IF(F16&gt;=P16,"",F16)))</f>
        <v>
        </v>
      </c>
      <c r="S16" s="286" t="s">
        <v>74</v>
      </c>
      <c r="T16" s="291" t="str">
        <f aca="false">IF(H16="","",IF(H16&gt;F16,IF(H16&lt;P16,H16,P16),P16))</f>
        <v>
        </v>
      </c>
      <c r="U16" s="421" t="s">
        <v>119</v>
      </c>
      <c r="V16" s="288" t="n">
        <v>0</v>
      </c>
      <c r="W16" s="289" t="s">
        <v>5</v>
      </c>
      <c r="X16" s="292" t="str">
        <f aca="false">IF(R16="","",IF((T16+IF(R16&gt;T16,1,0)-R16-V16)*24=0,"",(T16+IF(R16&gt;T16,1,0)-R16-V16)*24))</f>
        <v>
        </v>
      </c>
      <c r="Y16" s="0"/>
      <c r="Z16" s="292" t="str">
        <f aca="false">IF(X16="",L16,IF(OR(L16-X16=0,L16-X16&lt;0),"-",L16-X16))</f>
        <v>
        </v>
      </c>
      <c r="AB16" s="293"/>
    </row>
    <row r="17" customFormat="false" ht="26.4" hidden="false" customHeight="false" outlineLevel="0" collapsed="false">
      <c r="B17" s="416" t="n">
        <v>12</v>
      </c>
      <c r="C17" s="287" t="s">
        <v>130</v>
      </c>
      <c r="D17" s="417" t="str">
        <f aca="false">C17</f>
        <v>l</v>
      </c>
      <c r="E17" s="418" t="s">
        <v>118</v>
      </c>
      <c r="F17" s="288"/>
      <c r="G17" s="418" t="s">
        <v>74</v>
      </c>
      <c r="H17" s="288"/>
      <c r="I17" s="419" t="s">
        <v>119</v>
      </c>
      <c r="J17" s="288" t="n">
        <v>0</v>
      </c>
      <c r="K17" s="420" t="s">
        <v>5</v>
      </c>
      <c r="L17" s="292" t="str">
        <f aca="false">IF(OR(F17="",H17=""),"",(H17+IF(F17&gt;H17,1,0)-F17-J17)*24)</f>
        <v>
        </v>
      </c>
      <c r="N17" s="295" t="n">
        <f aca="false">$N$6</f>
        <v>0</v>
      </c>
      <c r="O17" s="286" t="s">
        <v>74</v>
      </c>
      <c r="P17" s="295" t="n">
        <f aca="false">$P$6</f>
        <v>0</v>
      </c>
      <c r="Q17" s="0"/>
      <c r="R17" s="291" t="str">
        <f aca="false">IF(F17="","",IF(F17&lt;N17,N17,IF(F17&gt;=P17,"",F17)))</f>
        <v>
        </v>
      </c>
      <c r="S17" s="286" t="s">
        <v>74</v>
      </c>
      <c r="T17" s="291" t="str">
        <f aca="false">IF(H17="","",IF(H17&gt;F17,IF(H17&lt;P17,H17,P17),P17))</f>
        <v>
        </v>
      </c>
      <c r="U17" s="421" t="s">
        <v>119</v>
      </c>
      <c r="V17" s="288" t="n">
        <v>0</v>
      </c>
      <c r="W17" s="289" t="s">
        <v>5</v>
      </c>
      <c r="X17" s="292" t="str">
        <f aca="false">IF(R17="","",IF((T17+IF(R17&gt;T17,1,0)-R17-V17)*24=0,"",(T17+IF(R17&gt;T17,1,0)-R17-V17)*24))</f>
        <v>
        </v>
      </c>
      <c r="Y17" s="0"/>
      <c r="Z17" s="292" t="str">
        <f aca="false">IF(X17="",L17,IF(OR(L17-X17=0,L17-X17&lt;0),"-",L17-X17))</f>
        <v>
        </v>
      </c>
      <c r="AB17" s="293"/>
    </row>
    <row r="18" customFormat="false" ht="26.4" hidden="false" customHeight="false" outlineLevel="0" collapsed="false">
      <c r="B18" s="416" t="n">
        <v>13</v>
      </c>
      <c r="C18" s="287" t="s">
        <v>131</v>
      </c>
      <c r="D18" s="417" t="str">
        <f aca="false">C18</f>
        <v>m</v>
      </c>
      <c r="E18" s="418" t="s">
        <v>118</v>
      </c>
      <c r="F18" s="288"/>
      <c r="G18" s="418" t="s">
        <v>74</v>
      </c>
      <c r="H18" s="288"/>
      <c r="I18" s="419" t="s">
        <v>119</v>
      </c>
      <c r="J18" s="288" t="n">
        <v>0</v>
      </c>
      <c r="K18" s="420" t="s">
        <v>5</v>
      </c>
      <c r="L18" s="292" t="str">
        <f aca="false">IF(OR(F18="",H18=""),"",(H18+IF(F18&gt;H18,1,0)-F18-J18)*24)</f>
        <v>
        </v>
      </c>
      <c r="N18" s="295" t="n">
        <f aca="false">$N$6</f>
        <v>0</v>
      </c>
      <c r="O18" s="286" t="s">
        <v>74</v>
      </c>
      <c r="P18" s="295" t="n">
        <f aca="false">$P$6</f>
        <v>0</v>
      </c>
      <c r="Q18" s="0"/>
      <c r="R18" s="291" t="str">
        <f aca="false">IF(F18="","",IF(F18&lt;N18,N18,IF(F18&gt;=P18,"",F18)))</f>
        <v>
        </v>
      </c>
      <c r="S18" s="286" t="s">
        <v>74</v>
      </c>
      <c r="T18" s="291" t="str">
        <f aca="false">IF(H18="","",IF(H18&gt;F18,IF(H18&lt;P18,H18,P18),P18))</f>
        <v>
        </v>
      </c>
      <c r="U18" s="421" t="s">
        <v>119</v>
      </c>
      <c r="V18" s="288" t="n">
        <v>0</v>
      </c>
      <c r="W18" s="289" t="s">
        <v>5</v>
      </c>
      <c r="X18" s="292" t="str">
        <f aca="false">IF(R18="","",IF((T18+IF(R18&gt;T18,1,0)-R18-V18)*24=0,"",(T18+IF(R18&gt;T18,1,0)-R18-V18)*24))</f>
        <v>
        </v>
      </c>
      <c r="Y18" s="0"/>
      <c r="Z18" s="292" t="str">
        <f aca="false">IF(X18="",L18,IF(OR(L18-X18=0,L18-X18&lt;0),"-",L18-X18))</f>
        <v>
        </v>
      </c>
      <c r="AB18" s="293"/>
    </row>
    <row r="19" customFormat="false" ht="26.4" hidden="false" customHeight="false" outlineLevel="0" collapsed="false">
      <c r="B19" s="416" t="n">
        <v>14</v>
      </c>
      <c r="C19" s="287" t="s">
        <v>132</v>
      </c>
      <c r="D19" s="417" t="str">
        <f aca="false">C19</f>
        <v>n</v>
      </c>
      <c r="E19" s="418" t="s">
        <v>118</v>
      </c>
      <c r="F19" s="288"/>
      <c r="G19" s="418" t="s">
        <v>74</v>
      </c>
      <c r="H19" s="288"/>
      <c r="I19" s="419" t="s">
        <v>119</v>
      </c>
      <c r="J19" s="288" t="n">
        <v>0</v>
      </c>
      <c r="K19" s="420" t="s">
        <v>5</v>
      </c>
      <c r="L19" s="292" t="str">
        <f aca="false">IF(OR(F19="",H19=""),"",(H19+IF(F19&gt;H19,1,0)-F19-J19)*24)</f>
        <v>
        </v>
      </c>
      <c r="N19" s="295" t="n">
        <f aca="false">$N$6</f>
        <v>0</v>
      </c>
      <c r="O19" s="286" t="s">
        <v>74</v>
      </c>
      <c r="P19" s="295" t="n">
        <f aca="false">$P$6</f>
        <v>0</v>
      </c>
      <c r="Q19" s="0"/>
      <c r="R19" s="291" t="str">
        <f aca="false">IF(F19="","",IF(F19&lt;N19,N19,IF(F19&gt;=P19,"",F19)))</f>
        <v>
        </v>
      </c>
      <c r="S19" s="286" t="s">
        <v>74</v>
      </c>
      <c r="T19" s="291" t="str">
        <f aca="false">IF(H19="","",IF(H19&gt;F19,IF(H19&lt;P19,H19,P19),P19))</f>
        <v>
        </v>
      </c>
      <c r="U19" s="421" t="s">
        <v>119</v>
      </c>
      <c r="V19" s="288" t="n">
        <v>0</v>
      </c>
      <c r="W19" s="289" t="s">
        <v>5</v>
      </c>
      <c r="X19" s="292" t="str">
        <f aca="false">IF(R19="","",IF((T19+IF(R19&gt;T19,1,0)-R19-V19)*24=0,"",(T19+IF(R19&gt;T19,1,0)-R19-V19)*24))</f>
        <v>
        </v>
      </c>
      <c r="Y19" s="0"/>
      <c r="Z19" s="292" t="str">
        <f aca="false">IF(X19="",L19,IF(OR(L19-X19=0,L19-X19&lt;0),"-",L19-X19))</f>
        <v>
        </v>
      </c>
      <c r="AB19" s="293"/>
    </row>
    <row r="20" customFormat="false" ht="26.4" hidden="false" customHeight="false" outlineLevel="0" collapsed="false">
      <c r="B20" s="416" t="n">
        <v>15</v>
      </c>
      <c r="C20" s="287" t="s">
        <v>133</v>
      </c>
      <c r="D20" s="417" t="str">
        <f aca="false">C20</f>
        <v>o</v>
      </c>
      <c r="E20" s="418" t="s">
        <v>118</v>
      </c>
      <c r="F20" s="288"/>
      <c r="G20" s="418" t="s">
        <v>74</v>
      </c>
      <c r="H20" s="288"/>
      <c r="I20" s="419" t="s">
        <v>119</v>
      </c>
      <c r="J20" s="288" t="n">
        <v>0</v>
      </c>
      <c r="K20" s="420" t="s">
        <v>5</v>
      </c>
      <c r="L20" s="292" t="str">
        <f aca="false">IF(OR(F20="",H20=""),"",(H20+IF(F20&gt;H20,1,0)-F20-J20)*24)</f>
        <v>
        </v>
      </c>
      <c r="N20" s="295" t="n">
        <f aca="false">$N$6</f>
        <v>0</v>
      </c>
      <c r="O20" s="286" t="s">
        <v>74</v>
      </c>
      <c r="P20" s="295" t="n">
        <f aca="false">$P$6</f>
        <v>0</v>
      </c>
      <c r="Q20" s="0"/>
      <c r="R20" s="291" t="str">
        <f aca="false">IF(F20="","",IF(F20&lt;N20,N20,IF(F20&gt;=P20,"",F20)))</f>
        <v>
        </v>
      </c>
      <c r="S20" s="286" t="s">
        <v>74</v>
      </c>
      <c r="T20" s="291" t="str">
        <f aca="false">IF(H20="","",IF(H20&gt;F20,IF(H20&lt;P20,H20,P20),P20))</f>
        <v>
        </v>
      </c>
      <c r="U20" s="421" t="s">
        <v>119</v>
      </c>
      <c r="V20" s="288" t="n">
        <v>0</v>
      </c>
      <c r="W20" s="289" t="s">
        <v>5</v>
      </c>
      <c r="X20" s="292" t="str">
        <f aca="false">IF(R20="","",IF((T20+IF(R20&gt;T20,1,0)-R20-V20)*24=0,"",(T20+IF(R20&gt;T20,1,0)-R20-V20)*24))</f>
        <v>
        </v>
      </c>
      <c r="Y20" s="0"/>
      <c r="Z20" s="292" t="str">
        <f aca="false">IF(X20="",L20,IF(OR(L20-X20=0,L20-X20&lt;0),"-",L20-X20))</f>
        <v>
        </v>
      </c>
      <c r="AB20" s="293"/>
    </row>
    <row r="21" customFormat="false" ht="26.4" hidden="false" customHeight="false" outlineLevel="0" collapsed="false">
      <c r="B21" s="416" t="n">
        <v>16</v>
      </c>
      <c r="C21" s="287" t="s">
        <v>134</v>
      </c>
      <c r="D21" s="417" t="str">
        <f aca="false">C21</f>
        <v>p</v>
      </c>
      <c r="E21" s="418" t="s">
        <v>118</v>
      </c>
      <c r="F21" s="288"/>
      <c r="G21" s="418" t="s">
        <v>74</v>
      </c>
      <c r="H21" s="288"/>
      <c r="I21" s="419" t="s">
        <v>119</v>
      </c>
      <c r="J21" s="288" t="n">
        <v>0</v>
      </c>
      <c r="K21" s="420" t="s">
        <v>5</v>
      </c>
      <c r="L21" s="292" t="str">
        <f aca="false">IF(OR(F21="",H21=""),"",(H21+IF(F21&gt;H21,1,0)-F21-J21)*24)</f>
        <v>
        </v>
      </c>
      <c r="N21" s="295" t="n">
        <f aca="false">$N$6</f>
        <v>0</v>
      </c>
      <c r="O21" s="286" t="s">
        <v>74</v>
      </c>
      <c r="P21" s="295" t="n">
        <f aca="false">$P$6</f>
        <v>0</v>
      </c>
      <c r="Q21" s="0"/>
      <c r="R21" s="291" t="str">
        <f aca="false">IF(F21="","",IF(F21&lt;N21,N21,IF(F21&gt;=P21,"",F21)))</f>
        <v>
        </v>
      </c>
      <c r="S21" s="286" t="s">
        <v>74</v>
      </c>
      <c r="T21" s="291" t="str">
        <f aca="false">IF(H21="","",IF(H21&gt;F21,IF(H21&lt;P21,H21,P21),P21))</f>
        <v>
        </v>
      </c>
      <c r="U21" s="421" t="s">
        <v>119</v>
      </c>
      <c r="V21" s="288" t="n">
        <v>0</v>
      </c>
      <c r="W21" s="289" t="s">
        <v>5</v>
      </c>
      <c r="X21" s="292" t="str">
        <f aca="false">IF(R21="","",IF((T21+IF(R21&gt;T21,1,0)-R21-V21)*24=0,"",(T21+IF(R21&gt;T21,1,0)-R21-V21)*24))</f>
        <v>
        </v>
      </c>
      <c r="Y21" s="0"/>
      <c r="Z21" s="292" t="str">
        <f aca="false">IF(X21="",L21,IF(OR(L21-X21=0,L21-X21&lt;0),"-",L21-X21))</f>
        <v>
        </v>
      </c>
      <c r="AB21" s="293"/>
    </row>
    <row r="22" customFormat="false" ht="26.4" hidden="false" customHeight="false" outlineLevel="0" collapsed="false">
      <c r="B22" s="416" t="n">
        <v>17</v>
      </c>
      <c r="C22" s="287" t="s">
        <v>135</v>
      </c>
      <c r="D22" s="417" t="str">
        <f aca="false">C22</f>
        <v>q</v>
      </c>
      <c r="E22" s="418" t="s">
        <v>118</v>
      </c>
      <c r="F22" s="288"/>
      <c r="G22" s="418" t="s">
        <v>74</v>
      </c>
      <c r="H22" s="288"/>
      <c r="I22" s="419" t="s">
        <v>119</v>
      </c>
      <c r="J22" s="288" t="n">
        <v>0</v>
      </c>
      <c r="K22" s="420" t="s">
        <v>5</v>
      </c>
      <c r="L22" s="292" t="str">
        <f aca="false">IF(OR(F22="",H22=""),"",(H22+IF(F22&gt;H22,1,0)-F22-J22)*24)</f>
        <v>
        </v>
      </c>
      <c r="N22" s="295" t="n">
        <f aca="false">$N$6</f>
        <v>0</v>
      </c>
      <c r="O22" s="286" t="s">
        <v>74</v>
      </c>
      <c r="P22" s="295" t="n">
        <f aca="false">$P$6</f>
        <v>0</v>
      </c>
      <c r="Q22" s="0"/>
      <c r="R22" s="291" t="str">
        <f aca="false">IF(F22="","",IF(F22&lt;N22,N22,IF(F22&gt;=P22,"",F22)))</f>
        <v>
        </v>
      </c>
      <c r="S22" s="286" t="s">
        <v>74</v>
      </c>
      <c r="T22" s="291" t="str">
        <f aca="false">IF(H22="","",IF(H22&gt;F22,IF(H22&lt;P22,H22,P22),P22))</f>
        <v>
        </v>
      </c>
      <c r="U22" s="421" t="s">
        <v>119</v>
      </c>
      <c r="V22" s="288" t="n">
        <v>0</v>
      </c>
      <c r="W22" s="289" t="s">
        <v>5</v>
      </c>
      <c r="X22" s="292" t="str">
        <f aca="false">IF(R22="","",IF((T22+IF(R22&gt;T22,1,0)-R22-V22)*24=0,"",(T22+IF(R22&gt;T22,1,0)-R22-V22)*24))</f>
        <v>
        </v>
      </c>
      <c r="Y22" s="0"/>
      <c r="Z22" s="292" t="str">
        <f aca="false">IF(X22="",L22,IF(OR(L22-X22=0,L22-X22&lt;0),"-",L22-X22))</f>
        <v>
        </v>
      </c>
      <c r="AB22" s="293"/>
    </row>
    <row r="23" customFormat="false" ht="26.4" hidden="false" customHeight="false" outlineLevel="0" collapsed="false">
      <c r="B23" s="416" t="n">
        <v>18</v>
      </c>
      <c r="C23" s="287" t="s">
        <v>136</v>
      </c>
      <c r="D23" s="417" t="str">
        <f aca="false">C23</f>
        <v>r</v>
      </c>
      <c r="E23" s="418" t="s">
        <v>118</v>
      </c>
      <c r="F23" s="422"/>
      <c r="G23" s="418" t="s">
        <v>74</v>
      </c>
      <c r="H23" s="422"/>
      <c r="I23" s="419" t="s">
        <v>119</v>
      </c>
      <c r="J23" s="422"/>
      <c r="K23" s="420" t="s">
        <v>5</v>
      </c>
      <c r="L23" s="287" t="n">
        <v>1</v>
      </c>
      <c r="N23" s="423"/>
      <c r="O23" s="418" t="s">
        <v>74</v>
      </c>
      <c r="P23" s="423"/>
      <c r="Q23" s="420"/>
      <c r="R23" s="423"/>
      <c r="S23" s="418" t="s">
        <v>74</v>
      </c>
      <c r="T23" s="423"/>
      <c r="U23" s="419" t="s">
        <v>119</v>
      </c>
      <c r="V23" s="422"/>
      <c r="W23" s="420" t="s">
        <v>5</v>
      </c>
      <c r="X23" s="424" t="n">
        <v>1</v>
      </c>
      <c r="Y23" s="420"/>
      <c r="Z23" s="424" t="s">
        <v>147</v>
      </c>
      <c r="AB23" s="293"/>
    </row>
    <row r="24" customFormat="false" ht="26.4" hidden="false" customHeight="false" outlineLevel="0" collapsed="false">
      <c r="B24" s="416" t="n">
        <v>19</v>
      </c>
      <c r="C24" s="287" t="s">
        <v>137</v>
      </c>
      <c r="D24" s="417" t="str">
        <f aca="false">C24</f>
        <v>s</v>
      </c>
      <c r="E24" s="418" t="s">
        <v>118</v>
      </c>
      <c r="F24" s="422"/>
      <c r="G24" s="418" t="s">
        <v>74</v>
      </c>
      <c r="H24" s="422"/>
      <c r="I24" s="419" t="s">
        <v>119</v>
      </c>
      <c r="J24" s="422"/>
      <c r="K24" s="420" t="s">
        <v>5</v>
      </c>
      <c r="L24" s="287" t="n">
        <v>2</v>
      </c>
      <c r="N24" s="423"/>
      <c r="O24" s="418" t="s">
        <v>74</v>
      </c>
      <c r="P24" s="423"/>
      <c r="Q24" s="420"/>
      <c r="R24" s="423"/>
      <c r="S24" s="418" t="s">
        <v>74</v>
      </c>
      <c r="T24" s="423"/>
      <c r="U24" s="419" t="s">
        <v>119</v>
      </c>
      <c r="V24" s="422"/>
      <c r="W24" s="420" t="s">
        <v>5</v>
      </c>
      <c r="X24" s="424" t="n">
        <v>2</v>
      </c>
      <c r="Y24" s="420"/>
      <c r="Z24" s="424" t="s">
        <v>147</v>
      </c>
      <c r="AB24" s="293"/>
    </row>
    <row r="25" customFormat="false" ht="26.4" hidden="false" customHeight="false" outlineLevel="0" collapsed="false">
      <c r="B25" s="416" t="n">
        <v>20</v>
      </c>
      <c r="C25" s="287" t="s">
        <v>138</v>
      </c>
      <c r="D25" s="417" t="str">
        <f aca="false">C25</f>
        <v>t</v>
      </c>
      <c r="E25" s="418" t="s">
        <v>118</v>
      </c>
      <c r="F25" s="422"/>
      <c r="G25" s="418" t="s">
        <v>74</v>
      </c>
      <c r="H25" s="422"/>
      <c r="I25" s="419" t="s">
        <v>119</v>
      </c>
      <c r="J25" s="422"/>
      <c r="K25" s="420" t="s">
        <v>5</v>
      </c>
      <c r="L25" s="287" t="n">
        <v>3</v>
      </c>
      <c r="N25" s="423"/>
      <c r="O25" s="418" t="s">
        <v>74</v>
      </c>
      <c r="P25" s="423"/>
      <c r="Q25" s="420"/>
      <c r="R25" s="423"/>
      <c r="S25" s="418" t="s">
        <v>74</v>
      </c>
      <c r="T25" s="423"/>
      <c r="U25" s="419" t="s">
        <v>119</v>
      </c>
      <c r="V25" s="422"/>
      <c r="W25" s="420" t="s">
        <v>5</v>
      </c>
      <c r="X25" s="424" t="n">
        <v>3</v>
      </c>
      <c r="Y25" s="420"/>
      <c r="Z25" s="424" t="s">
        <v>147</v>
      </c>
      <c r="AB25" s="293"/>
    </row>
    <row r="26" customFormat="false" ht="26.4" hidden="false" customHeight="false" outlineLevel="0" collapsed="false">
      <c r="B26" s="416" t="n">
        <v>21</v>
      </c>
      <c r="C26" s="287" t="s">
        <v>139</v>
      </c>
      <c r="D26" s="417" t="str">
        <f aca="false">C26</f>
        <v>u</v>
      </c>
      <c r="E26" s="418" t="s">
        <v>118</v>
      </c>
      <c r="F26" s="422"/>
      <c r="G26" s="418" t="s">
        <v>74</v>
      </c>
      <c r="H26" s="422"/>
      <c r="I26" s="419" t="s">
        <v>119</v>
      </c>
      <c r="J26" s="422"/>
      <c r="K26" s="420" t="s">
        <v>5</v>
      </c>
      <c r="L26" s="287" t="n">
        <v>4</v>
      </c>
      <c r="N26" s="423"/>
      <c r="O26" s="418" t="s">
        <v>74</v>
      </c>
      <c r="P26" s="423"/>
      <c r="Q26" s="420"/>
      <c r="R26" s="423"/>
      <c r="S26" s="418" t="s">
        <v>74</v>
      </c>
      <c r="T26" s="423"/>
      <c r="U26" s="419" t="s">
        <v>119</v>
      </c>
      <c r="V26" s="422"/>
      <c r="W26" s="420" t="s">
        <v>5</v>
      </c>
      <c r="X26" s="424" t="n">
        <v>4</v>
      </c>
      <c r="Y26" s="420"/>
      <c r="Z26" s="424" t="s">
        <v>147</v>
      </c>
      <c r="AB26" s="293"/>
    </row>
    <row r="27" customFormat="false" ht="26.4" hidden="false" customHeight="false" outlineLevel="0" collapsed="false">
      <c r="B27" s="416" t="n">
        <v>22</v>
      </c>
      <c r="C27" s="287" t="s">
        <v>140</v>
      </c>
      <c r="D27" s="417" t="str">
        <f aca="false">C27</f>
        <v>v</v>
      </c>
      <c r="E27" s="418" t="s">
        <v>118</v>
      </c>
      <c r="F27" s="422"/>
      <c r="G27" s="418" t="s">
        <v>74</v>
      </c>
      <c r="H27" s="422"/>
      <c r="I27" s="419" t="s">
        <v>119</v>
      </c>
      <c r="J27" s="422"/>
      <c r="K27" s="420" t="s">
        <v>5</v>
      </c>
      <c r="L27" s="287" t="n">
        <v>5</v>
      </c>
      <c r="N27" s="423"/>
      <c r="O27" s="418" t="s">
        <v>74</v>
      </c>
      <c r="P27" s="423"/>
      <c r="Q27" s="420"/>
      <c r="R27" s="423"/>
      <c r="S27" s="418" t="s">
        <v>74</v>
      </c>
      <c r="T27" s="423"/>
      <c r="U27" s="419" t="s">
        <v>119</v>
      </c>
      <c r="V27" s="422"/>
      <c r="W27" s="420" t="s">
        <v>5</v>
      </c>
      <c r="X27" s="424" t="n">
        <v>5</v>
      </c>
      <c r="Y27" s="420"/>
      <c r="Z27" s="424" t="s">
        <v>147</v>
      </c>
      <c r="AB27" s="293"/>
    </row>
    <row r="28" customFormat="false" ht="26.4" hidden="false" customHeight="false" outlineLevel="0" collapsed="false">
      <c r="B28" s="416" t="n">
        <v>23</v>
      </c>
      <c r="C28" s="287" t="s">
        <v>141</v>
      </c>
      <c r="D28" s="417" t="str">
        <f aca="false">C28</f>
        <v>w</v>
      </c>
      <c r="E28" s="418" t="s">
        <v>118</v>
      </c>
      <c r="F28" s="422"/>
      <c r="G28" s="418" t="s">
        <v>74</v>
      </c>
      <c r="H28" s="422"/>
      <c r="I28" s="419" t="s">
        <v>119</v>
      </c>
      <c r="J28" s="422"/>
      <c r="K28" s="420" t="s">
        <v>5</v>
      </c>
      <c r="L28" s="287" t="n">
        <v>6</v>
      </c>
      <c r="N28" s="423"/>
      <c r="O28" s="418" t="s">
        <v>74</v>
      </c>
      <c r="P28" s="423"/>
      <c r="Q28" s="420"/>
      <c r="R28" s="423"/>
      <c r="S28" s="418" t="s">
        <v>74</v>
      </c>
      <c r="T28" s="423"/>
      <c r="U28" s="419" t="s">
        <v>119</v>
      </c>
      <c r="V28" s="422"/>
      <c r="W28" s="420" t="s">
        <v>5</v>
      </c>
      <c r="X28" s="424" t="n">
        <v>6</v>
      </c>
      <c r="Y28" s="420"/>
      <c r="Z28" s="424" t="s">
        <v>147</v>
      </c>
      <c r="AB28" s="293"/>
    </row>
    <row r="29" customFormat="false" ht="26.4" hidden="false" customHeight="false" outlineLevel="0" collapsed="false">
      <c r="B29" s="416" t="n">
        <v>24</v>
      </c>
      <c r="C29" s="287" t="s">
        <v>142</v>
      </c>
      <c r="D29" s="417" t="str">
        <f aca="false">C29</f>
        <v>x</v>
      </c>
      <c r="E29" s="418" t="s">
        <v>118</v>
      </c>
      <c r="F29" s="422"/>
      <c r="G29" s="418" t="s">
        <v>74</v>
      </c>
      <c r="H29" s="422"/>
      <c r="I29" s="419" t="s">
        <v>119</v>
      </c>
      <c r="J29" s="422"/>
      <c r="K29" s="420" t="s">
        <v>5</v>
      </c>
      <c r="L29" s="287" t="n">
        <v>7</v>
      </c>
      <c r="N29" s="423"/>
      <c r="O29" s="418" t="s">
        <v>74</v>
      </c>
      <c r="P29" s="423"/>
      <c r="Q29" s="420"/>
      <c r="R29" s="423"/>
      <c r="S29" s="418" t="s">
        <v>74</v>
      </c>
      <c r="T29" s="423"/>
      <c r="U29" s="419" t="s">
        <v>119</v>
      </c>
      <c r="V29" s="422"/>
      <c r="W29" s="420" t="s">
        <v>5</v>
      </c>
      <c r="X29" s="424" t="n">
        <v>7</v>
      </c>
      <c r="Y29" s="420"/>
      <c r="Z29" s="424" t="s">
        <v>147</v>
      </c>
      <c r="AB29" s="293"/>
    </row>
    <row r="30" customFormat="false" ht="26.4" hidden="false" customHeight="false" outlineLevel="0" collapsed="false">
      <c r="B30" s="416" t="n">
        <v>25</v>
      </c>
      <c r="C30" s="287" t="s">
        <v>143</v>
      </c>
      <c r="D30" s="417" t="str">
        <f aca="false">C30</f>
        <v>y</v>
      </c>
      <c r="E30" s="418" t="s">
        <v>118</v>
      </c>
      <c r="F30" s="422"/>
      <c r="G30" s="418" t="s">
        <v>74</v>
      </c>
      <c r="H30" s="422"/>
      <c r="I30" s="419" t="s">
        <v>119</v>
      </c>
      <c r="J30" s="422"/>
      <c r="K30" s="420" t="s">
        <v>5</v>
      </c>
      <c r="L30" s="287" t="n">
        <v>8</v>
      </c>
      <c r="N30" s="423"/>
      <c r="O30" s="418" t="s">
        <v>74</v>
      </c>
      <c r="P30" s="423"/>
      <c r="Q30" s="420"/>
      <c r="R30" s="423"/>
      <c r="S30" s="418" t="s">
        <v>74</v>
      </c>
      <c r="T30" s="423"/>
      <c r="U30" s="419" t="s">
        <v>119</v>
      </c>
      <c r="V30" s="422"/>
      <c r="W30" s="420" t="s">
        <v>5</v>
      </c>
      <c r="X30" s="424" t="n">
        <v>8</v>
      </c>
      <c r="Y30" s="420"/>
      <c r="Z30" s="424" t="s">
        <v>147</v>
      </c>
      <c r="AB30" s="293"/>
    </row>
    <row r="31" customFormat="false" ht="26.4" hidden="false" customHeight="false" outlineLevel="0" collapsed="false">
      <c r="B31" s="416" t="n">
        <v>26</v>
      </c>
      <c r="C31" s="287" t="s">
        <v>144</v>
      </c>
      <c r="D31" s="417" t="str">
        <f aca="false">C31</f>
        <v>z</v>
      </c>
      <c r="E31" s="418" t="s">
        <v>118</v>
      </c>
      <c r="F31" s="422"/>
      <c r="G31" s="418" t="s">
        <v>74</v>
      </c>
      <c r="H31" s="422"/>
      <c r="I31" s="419" t="s">
        <v>119</v>
      </c>
      <c r="J31" s="422"/>
      <c r="K31" s="420" t="s">
        <v>5</v>
      </c>
      <c r="L31" s="287" t="n">
        <v>1</v>
      </c>
      <c r="N31" s="423"/>
      <c r="O31" s="418" t="s">
        <v>74</v>
      </c>
      <c r="P31" s="423"/>
      <c r="Q31" s="420"/>
      <c r="R31" s="423"/>
      <c r="S31" s="418" t="s">
        <v>74</v>
      </c>
      <c r="T31" s="423"/>
      <c r="U31" s="419" t="s">
        <v>119</v>
      </c>
      <c r="V31" s="422"/>
      <c r="W31" s="420" t="s">
        <v>5</v>
      </c>
      <c r="X31" s="424" t="s">
        <v>147</v>
      </c>
      <c r="Y31" s="420"/>
      <c r="Z31" s="424" t="n">
        <v>1</v>
      </c>
      <c r="AB31" s="293"/>
    </row>
    <row r="32" customFormat="false" ht="26.4" hidden="false" customHeight="false" outlineLevel="0" collapsed="false">
      <c r="B32" s="416" t="n">
        <v>27</v>
      </c>
      <c r="C32" s="287" t="s">
        <v>142</v>
      </c>
      <c r="D32" s="417" t="str">
        <f aca="false">C32</f>
        <v>x</v>
      </c>
      <c r="E32" s="418" t="s">
        <v>118</v>
      </c>
      <c r="F32" s="422"/>
      <c r="G32" s="418" t="s">
        <v>74</v>
      </c>
      <c r="H32" s="422"/>
      <c r="I32" s="419" t="s">
        <v>119</v>
      </c>
      <c r="J32" s="422"/>
      <c r="K32" s="420" t="s">
        <v>5</v>
      </c>
      <c r="L32" s="287" t="n">
        <v>2</v>
      </c>
      <c r="N32" s="423"/>
      <c r="O32" s="418" t="s">
        <v>74</v>
      </c>
      <c r="P32" s="423"/>
      <c r="Q32" s="420"/>
      <c r="R32" s="423"/>
      <c r="S32" s="418" t="s">
        <v>74</v>
      </c>
      <c r="T32" s="423"/>
      <c r="U32" s="419" t="s">
        <v>119</v>
      </c>
      <c r="V32" s="422"/>
      <c r="W32" s="420" t="s">
        <v>5</v>
      </c>
      <c r="X32" s="424" t="s">
        <v>147</v>
      </c>
      <c r="Y32" s="420"/>
      <c r="Z32" s="424" t="n">
        <v>2</v>
      </c>
      <c r="AB32" s="293"/>
    </row>
    <row r="33" customFormat="false" ht="26.4" hidden="false" customHeight="false" outlineLevel="0" collapsed="false">
      <c r="B33" s="416" t="n">
        <v>28</v>
      </c>
      <c r="C33" s="287" t="s">
        <v>186</v>
      </c>
      <c r="D33" s="417" t="str">
        <f aca="false">C33</f>
        <v>aa</v>
      </c>
      <c r="E33" s="418" t="s">
        <v>118</v>
      </c>
      <c r="F33" s="422"/>
      <c r="G33" s="418" t="s">
        <v>74</v>
      </c>
      <c r="H33" s="422"/>
      <c r="I33" s="419" t="s">
        <v>119</v>
      </c>
      <c r="J33" s="422"/>
      <c r="K33" s="420" t="s">
        <v>5</v>
      </c>
      <c r="L33" s="287" t="n">
        <v>3</v>
      </c>
      <c r="N33" s="423"/>
      <c r="O33" s="418" t="s">
        <v>74</v>
      </c>
      <c r="P33" s="423"/>
      <c r="Q33" s="420"/>
      <c r="R33" s="423"/>
      <c r="S33" s="418" t="s">
        <v>74</v>
      </c>
      <c r="T33" s="423"/>
      <c r="U33" s="419" t="s">
        <v>119</v>
      </c>
      <c r="V33" s="422"/>
      <c r="W33" s="420" t="s">
        <v>5</v>
      </c>
      <c r="X33" s="424" t="s">
        <v>147</v>
      </c>
      <c r="Y33" s="420"/>
      <c r="Z33" s="424" t="n">
        <v>3</v>
      </c>
      <c r="AB33" s="293"/>
    </row>
    <row r="34" customFormat="false" ht="26.4" hidden="false" customHeight="false" outlineLevel="0" collapsed="false">
      <c r="B34" s="416" t="n">
        <v>29</v>
      </c>
      <c r="C34" s="287" t="s">
        <v>187</v>
      </c>
      <c r="D34" s="417" t="str">
        <f aca="false">C34</f>
        <v>ab</v>
      </c>
      <c r="E34" s="418" t="s">
        <v>118</v>
      </c>
      <c r="F34" s="422"/>
      <c r="G34" s="418" t="s">
        <v>74</v>
      </c>
      <c r="H34" s="422"/>
      <c r="I34" s="419" t="s">
        <v>119</v>
      </c>
      <c r="J34" s="422"/>
      <c r="K34" s="420" t="s">
        <v>5</v>
      </c>
      <c r="L34" s="287" t="n">
        <v>4</v>
      </c>
      <c r="N34" s="423"/>
      <c r="O34" s="418" t="s">
        <v>74</v>
      </c>
      <c r="P34" s="423"/>
      <c r="Q34" s="420"/>
      <c r="R34" s="423"/>
      <c r="S34" s="418" t="s">
        <v>74</v>
      </c>
      <c r="T34" s="423"/>
      <c r="U34" s="419" t="s">
        <v>119</v>
      </c>
      <c r="V34" s="422"/>
      <c r="W34" s="420" t="s">
        <v>5</v>
      </c>
      <c r="X34" s="424" t="s">
        <v>147</v>
      </c>
      <c r="Y34" s="420"/>
      <c r="Z34" s="424" t="n">
        <v>4</v>
      </c>
      <c r="AB34" s="293"/>
    </row>
    <row r="35" customFormat="false" ht="26.4" hidden="false" customHeight="false" outlineLevel="0" collapsed="false">
      <c r="B35" s="416" t="n">
        <v>30</v>
      </c>
      <c r="C35" s="287" t="s">
        <v>188</v>
      </c>
      <c r="D35" s="417" t="str">
        <f aca="false">C35</f>
        <v>ac</v>
      </c>
      <c r="E35" s="418" t="s">
        <v>118</v>
      </c>
      <c r="F35" s="422"/>
      <c r="G35" s="418" t="s">
        <v>74</v>
      </c>
      <c r="H35" s="422"/>
      <c r="I35" s="419" t="s">
        <v>119</v>
      </c>
      <c r="J35" s="422"/>
      <c r="K35" s="420" t="s">
        <v>5</v>
      </c>
      <c r="L35" s="287" t="n">
        <v>5</v>
      </c>
      <c r="N35" s="423"/>
      <c r="O35" s="418" t="s">
        <v>74</v>
      </c>
      <c r="P35" s="423"/>
      <c r="Q35" s="420"/>
      <c r="R35" s="423"/>
      <c r="S35" s="418" t="s">
        <v>74</v>
      </c>
      <c r="T35" s="423"/>
      <c r="U35" s="419" t="s">
        <v>119</v>
      </c>
      <c r="V35" s="422"/>
      <c r="W35" s="420" t="s">
        <v>5</v>
      </c>
      <c r="X35" s="424" t="s">
        <v>147</v>
      </c>
      <c r="Y35" s="420"/>
      <c r="Z35" s="424" t="n">
        <v>5</v>
      </c>
      <c r="AB35" s="293"/>
    </row>
    <row r="36" customFormat="false" ht="26.4" hidden="false" customHeight="false" outlineLevel="0" collapsed="false">
      <c r="B36" s="416" t="n">
        <v>31</v>
      </c>
      <c r="C36" s="287" t="s">
        <v>189</v>
      </c>
      <c r="D36" s="417" t="str">
        <f aca="false">C36</f>
        <v>ad</v>
      </c>
      <c r="E36" s="418" t="s">
        <v>118</v>
      </c>
      <c r="F36" s="422"/>
      <c r="G36" s="418" t="s">
        <v>74</v>
      </c>
      <c r="H36" s="422"/>
      <c r="I36" s="419" t="s">
        <v>119</v>
      </c>
      <c r="J36" s="422"/>
      <c r="K36" s="420" t="s">
        <v>5</v>
      </c>
      <c r="L36" s="287" t="n">
        <v>6</v>
      </c>
      <c r="N36" s="423"/>
      <c r="O36" s="418" t="s">
        <v>74</v>
      </c>
      <c r="P36" s="423"/>
      <c r="Q36" s="420"/>
      <c r="R36" s="423"/>
      <c r="S36" s="418" t="s">
        <v>74</v>
      </c>
      <c r="T36" s="423"/>
      <c r="U36" s="419" t="s">
        <v>119</v>
      </c>
      <c r="V36" s="422"/>
      <c r="W36" s="420" t="s">
        <v>5</v>
      </c>
      <c r="X36" s="424" t="s">
        <v>147</v>
      </c>
      <c r="Y36" s="420"/>
      <c r="Z36" s="424" t="n">
        <v>6</v>
      </c>
      <c r="AB36" s="293"/>
    </row>
    <row r="37" customFormat="false" ht="26.4" hidden="false" customHeight="false" outlineLevel="0" collapsed="false">
      <c r="B37" s="416" t="n">
        <v>32</v>
      </c>
      <c r="C37" s="287" t="s">
        <v>190</v>
      </c>
      <c r="D37" s="417" t="str">
        <f aca="false">C37</f>
        <v>ae</v>
      </c>
      <c r="E37" s="418" t="s">
        <v>118</v>
      </c>
      <c r="F37" s="422"/>
      <c r="G37" s="418" t="s">
        <v>74</v>
      </c>
      <c r="H37" s="422"/>
      <c r="I37" s="419" t="s">
        <v>119</v>
      </c>
      <c r="J37" s="422"/>
      <c r="K37" s="420" t="s">
        <v>5</v>
      </c>
      <c r="L37" s="287" t="n">
        <v>7</v>
      </c>
      <c r="N37" s="423"/>
      <c r="O37" s="418" t="s">
        <v>74</v>
      </c>
      <c r="P37" s="423"/>
      <c r="Q37" s="420"/>
      <c r="R37" s="423"/>
      <c r="S37" s="418" t="s">
        <v>74</v>
      </c>
      <c r="T37" s="423"/>
      <c r="U37" s="419" t="s">
        <v>119</v>
      </c>
      <c r="V37" s="422"/>
      <c r="W37" s="420" t="s">
        <v>5</v>
      </c>
      <c r="X37" s="424" t="s">
        <v>147</v>
      </c>
      <c r="Y37" s="420"/>
      <c r="Z37" s="424" t="n">
        <v>7</v>
      </c>
      <c r="AB37" s="293"/>
    </row>
    <row r="38" customFormat="false" ht="26.4" hidden="false" customHeight="false" outlineLevel="0" collapsed="false">
      <c r="B38" s="416" t="n">
        <v>33</v>
      </c>
      <c r="C38" s="287" t="s">
        <v>191</v>
      </c>
      <c r="D38" s="417" t="str">
        <f aca="false">C38</f>
        <v>af</v>
      </c>
      <c r="E38" s="418" t="s">
        <v>118</v>
      </c>
      <c r="F38" s="422"/>
      <c r="G38" s="418" t="s">
        <v>74</v>
      </c>
      <c r="H38" s="422"/>
      <c r="I38" s="419" t="s">
        <v>119</v>
      </c>
      <c r="J38" s="422"/>
      <c r="K38" s="420" t="s">
        <v>5</v>
      </c>
      <c r="L38" s="287" t="n">
        <v>8</v>
      </c>
      <c r="N38" s="423"/>
      <c r="O38" s="418" t="s">
        <v>74</v>
      </c>
      <c r="P38" s="423"/>
      <c r="Q38" s="420"/>
      <c r="R38" s="423"/>
      <c r="S38" s="418" t="s">
        <v>74</v>
      </c>
      <c r="T38" s="423"/>
      <c r="U38" s="419" t="s">
        <v>119</v>
      </c>
      <c r="V38" s="422"/>
      <c r="W38" s="420" t="s">
        <v>5</v>
      </c>
      <c r="X38" s="424" t="s">
        <v>147</v>
      </c>
      <c r="Y38" s="420"/>
      <c r="Z38" s="424" t="n">
        <v>8</v>
      </c>
      <c r="AB38" s="293"/>
    </row>
    <row r="39" customFormat="false" ht="26.4" hidden="false" customHeight="false" outlineLevel="0" collapsed="false">
      <c r="B39" s="416" t="n">
        <v>34</v>
      </c>
      <c r="C39" s="425" t="s">
        <v>192</v>
      </c>
      <c r="D39" s="417"/>
      <c r="E39" s="418" t="s">
        <v>118</v>
      </c>
      <c r="F39" s="288"/>
      <c r="G39" s="418" t="s">
        <v>74</v>
      </c>
      <c r="H39" s="288"/>
      <c r="I39" s="419" t="s">
        <v>119</v>
      </c>
      <c r="J39" s="288" t="n">
        <v>0</v>
      </c>
      <c r="K39" s="420" t="s">
        <v>5</v>
      </c>
      <c r="L39" s="292" t="str">
        <f aca="false">IF(OR(F39="",H39=""),"",(H39+IF(F39&gt;H39,1,0)-F39-J39)*24)</f>
        <v>
        </v>
      </c>
      <c r="N39" s="295" t="n">
        <f aca="false">$N$6</f>
        <v>0</v>
      </c>
      <c r="O39" s="286" t="s">
        <v>74</v>
      </c>
      <c r="P39" s="295" t="n">
        <f aca="false">$P$6</f>
        <v>0</v>
      </c>
      <c r="R39" s="291" t="str">
        <f aca="false">IF(F39="","",IF(F39&lt;N39,N39,IF(F39&gt;=P39,"",F39)))</f>
        <v>
        </v>
      </c>
      <c r="S39" s="286" t="s">
        <v>74</v>
      </c>
      <c r="T39" s="291" t="str">
        <f aca="false">IF(H39="","",IF(H39&gt;F39,IF(H39&lt;P39,H39,P39),P39))</f>
        <v>
        </v>
      </c>
      <c r="U39" s="421" t="s">
        <v>119</v>
      </c>
      <c r="V39" s="288" t="n">
        <v>0</v>
      </c>
      <c r="W39" s="289" t="s">
        <v>5</v>
      </c>
      <c r="X39" s="292" t="str">
        <f aca="false">IF(R39="","",IF((T39+IF(R39&gt;T39,1,0)-R39-V39)*24=0,"",(T39+IF(R39&gt;T39,1,0)-R39-V39)*24))</f>
        <v>
        </v>
      </c>
      <c r="Z39" s="292" t="str">
        <f aca="false">IF(X39="",L39,IF(OR(L39-X39=0,L39-X39&lt;0),"-",L39-X39))</f>
        <v>
        </v>
      </c>
      <c r="AB39" s="293"/>
    </row>
    <row r="40" customFormat="false" ht="26.4" hidden="false" customHeight="false" outlineLevel="0" collapsed="false">
      <c r="B40" s="416"/>
      <c r="C40" s="426" t="s">
        <v>147</v>
      </c>
      <c r="D40" s="417"/>
      <c r="E40" s="418" t="s">
        <v>118</v>
      </c>
      <c r="F40" s="288"/>
      <c r="G40" s="418" t="s">
        <v>74</v>
      </c>
      <c r="H40" s="288"/>
      <c r="I40" s="419" t="s">
        <v>119</v>
      </c>
      <c r="J40" s="288" t="n">
        <v>0</v>
      </c>
      <c r="K40" s="420" t="s">
        <v>5</v>
      </c>
      <c r="L40" s="292" t="str">
        <f aca="false">IF(OR(F40="",H40=""),"",(H40+IF(F40&gt;H40,1,0)-F40-J40)*24)</f>
        <v>
        </v>
      </c>
      <c r="N40" s="295" t="n">
        <f aca="false">$N$6</f>
        <v>0</v>
      </c>
      <c r="O40" s="286" t="s">
        <v>74</v>
      </c>
      <c r="P40" s="295" t="n">
        <f aca="false">$P$6</f>
        <v>0</v>
      </c>
      <c r="R40" s="291" t="str">
        <f aca="false">IF(F40="","",IF(F40&lt;N40,N40,IF(F40&gt;=P40,"",F40)))</f>
        <v>
        </v>
      </c>
      <c r="S40" s="286" t="s">
        <v>74</v>
      </c>
      <c r="T40" s="291" t="str">
        <f aca="false">IF(H40="","",IF(H40&gt;F40,IF(H40&lt;P40,H40,P40),P40))</f>
        <v>
        </v>
      </c>
      <c r="U40" s="421" t="s">
        <v>119</v>
      </c>
      <c r="V40" s="288" t="n">
        <v>0</v>
      </c>
      <c r="W40" s="289" t="s">
        <v>5</v>
      </c>
      <c r="X40" s="292" t="str">
        <f aca="false">IF(R40="","",IF((T40+IF(R40&gt;T40,1,0)-R40-V40)*24=0,"",(T40+IF(R40&gt;T40,1,0)-R40-V40)*24))</f>
        <v>
        </v>
      </c>
      <c r="Z40" s="292" t="str">
        <f aca="false">IF(X40="",L40,IF(OR(L40-X40=0,L40-X40&lt;0),"-",L40-X40))</f>
        <v>
        </v>
      </c>
      <c r="AB40" s="293"/>
    </row>
    <row r="41" customFormat="false" ht="26.4" hidden="false" customHeight="false" outlineLevel="0" collapsed="false">
      <c r="B41" s="416"/>
      <c r="C41" s="427" t="s">
        <v>147</v>
      </c>
      <c r="D41" s="417" t="str">
        <f aca="false">C39</f>
        <v>ag</v>
      </c>
      <c r="E41" s="418" t="s">
        <v>118</v>
      </c>
      <c r="F41" s="288" t="s">
        <v>147</v>
      </c>
      <c r="G41" s="418" t="s">
        <v>74</v>
      </c>
      <c r="H41" s="288" t="s">
        <v>147</v>
      </c>
      <c r="I41" s="419" t="s">
        <v>119</v>
      </c>
      <c r="J41" s="288" t="s">
        <v>147</v>
      </c>
      <c r="K41" s="420" t="s">
        <v>5</v>
      </c>
      <c r="L41" s="292" t="str">
        <f aca="false">IF(OR(L39="",L40=""),"",L39+L40)</f>
        <v>
        </v>
      </c>
      <c r="N41" s="295" t="s">
        <v>147</v>
      </c>
      <c r="O41" s="286" t="s">
        <v>74</v>
      </c>
      <c r="P41" s="295" t="s">
        <v>147</v>
      </c>
      <c r="R41" s="291" t="str">
        <f aca="false">IF(F41="","",IF(F41&lt;N41,N41,IF(F41&gt;=P41,"",F41)))</f>
        <v>
        </v>
      </c>
      <c r="S41" s="286" t="s">
        <v>74</v>
      </c>
      <c r="T41" s="291" t="str">
        <f aca="false">IF(H41="","",IF(H41&gt;F41,IF(H41&lt;P41,H41,P41),P41))</f>
        <v>-</v>
      </c>
      <c r="U41" s="421" t="s">
        <v>119</v>
      </c>
      <c r="V41" s="288" t="s">
        <v>147</v>
      </c>
      <c r="W41" s="289" t="s">
        <v>5</v>
      </c>
      <c r="X41" s="292" t="str">
        <f aca="false">IF(OR(X39="",X40=""),"",X39+X40)</f>
        <v>
        </v>
      </c>
      <c r="Z41" s="292" t="str">
        <f aca="false">IF(X41="",L41,IF(OR(L41-X41=0,L41-X41&lt;0),"-",L41-X41))</f>
        <v>
        </v>
      </c>
      <c r="AB41" s="293" t="s">
        <v>193</v>
      </c>
    </row>
    <row r="42" customFormat="false" ht="26.4" hidden="false" customHeight="false" outlineLevel="0" collapsed="false">
      <c r="B42" s="416"/>
      <c r="C42" s="425" t="s">
        <v>194</v>
      </c>
      <c r="D42" s="417"/>
      <c r="E42" s="418" t="s">
        <v>118</v>
      </c>
      <c r="F42" s="288"/>
      <c r="G42" s="418" t="s">
        <v>74</v>
      </c>
      <c r="H42" s="288"/>
      <c r="I42" s="419" t="s">
        <v>119</v>
      </c>
      <c r="J42" s="288" t="n">
        <v>0</v>
      </c>
      <c r="K42" s="420" t="s">
        <v>5</v>
      </c>
      <c r="L42" s="292" t="str">
        <f aca="false">IF(OR(F42="",H42=""),"",(H42+IF(F42&gt;H42,1,0)-F42-J42)*24)</f>
        <v>
        </v>
      </c>
      <c r="N42" s="295" t="n">
        <f aca="false">$N$6</f>
        <v>0</v>
      </c>
      <c r="O42" s="286" t="s">
        <v>74</v>
      </c>
      <c r="P42" s="295" t="n">
        <f aca="false">$P$6</f>
        <v>0</v>
      </c>
      <c r="R42" s="291" t="str">
        <f aca="false">IF(F42="","",IF(F42&lt;N42,N42,IF(F42&gt;=P42,"",F42)))</f>
        <v>
        </v>
      </c>
      <c r="S42" s="286" t="s">
        <v>74</v>
      </c>
      <c r="T42" s="291" t="str">
        <f aca="false">IF(H42="","",IF(H42&gt;F42,IF(H42&lt;P42,H42,P42),P42))</f>
        <v>
        </v>
      </c>
      <c r="U42" s="421" t="s">
        <v>119</v>
      </c>
      <c r="V42" s="288" t="n">
        <v>0</v>
      </c>
      <c r="W42" s="289" t="s">
        <v>5</v>
      </c>
      <c r="X42" s="292" t="str">
        <f aca="false">IF(R42="","",IF((T42+IF(R42&gt;T42,1,0)-R42-V42)*24=0,"",(T42+IF(R42&gt;T42,1,0)-R42-V42)*24))</f>
        <v>
        </v>
      </c>
      <c r="Z42" s="292" t="str">
        <f aca="false">IF(X42="",L42,IF(OR(L42-X42=0,L42-X42&lt;0),"-",L42-X42))</f>
        <v>
        </v>
      </c>
      <c r="AB42" s="293"/>
    </row>
    <row r="43" customFormat="false" ht="26.4" hidden="false" customHeight="false" outlineLevel="0" collapsed="false">
      <c r="B43" s="416" t="n">
        <v>35</v>
      </c>
      <c r="C43" s="426" t="s">
        <v>147</v>
      </c>
      <c r="D43" s="417"/>
      <c r="E43" s="418" t="s">
        <v>118</v>
      </c>
      <c r="F43" s="288"/>
      <c r="G43" s="418" t="s">
        <v>74</v>
      </c>
      <c r="H43" s="288"/>
      <c r="I43" s="419" t="s">
        <v>119</v>
      </c>
      <c r="J43" s="288" t="n">
        <v>0</v>
      </c>
      <c r="K43" s="420" t="s">
        <v>5</v>
      </c>
      <c r="L43" s="292" t="str">
        <f aca="false">IF(OR(F43="",H43=""),"",(H43+IF(F43&gt;H43,1,0)-F43-J43)*24)</f>
        <v>
        </v>
      </c>
      <c r="N43" s="295" t="n">
        <f aca="false">$N$6</f>
        <v>0</v>
      </c>
      <c r="O43" s="286" t="s">
        <v>74</v>
      </c>
      <c r="P43" s="295" t="n">
        <f aca="false">$P$6</f>
        <v>0</v>
      </c>
      <c r="R43" s="291" t="str">
        <f aca="false">IF(F43="","",IF(F43&lt;N43,N43,IF(F43&gt;=P43,"",F43)))</f>
        <v>
        </v>
      </c>
      <c r="S43" s="286" t="s">
        <v>74</v>
      </c>
      <c r="T43" s="291" t="str">
        <f aca="false">IF(H43="","",IF(H43&gt;F43,IF(H43&lt;P43,H43,P43),P43))</f>
        <v>
        </v>
      </c>
      <c r="U43" s="421" t="s">
        <v>119</v>
      </c>
      <c r="V43" s="288" t="n">
        <v>0</v>
      </c>
      <c r="W43" s="289" t="s">
        <v>5</v>
      </c>
      <c r="X43" s="292" t="str">
        <f aca="false">IF(R43="","",IF((T43+IF(R43&gt;T43,1,0)-R43-V43)*24=0,"",(T43+IF(R43&gt;T43,1,0)-R43-V43)*24))</f>
        <v>
        </v>
      </c>
      <c r="Z43" s="292" t="str">
        <f aca="false">IF(X43="",L43,IF(OR(L43-X43=0,L43-X43&lt;0),"-",L43-X43))</f>
        <v>
        </v>
      </c>
      <c r="AB43" s="293"/>
    </row>
    <row r="44" customFormat="false" ht="26.4" hidden="false" customHeight="false" outlineLevel="0" collapsed="false">
      <c r="B44" s="416"/>
      <c r="C44" s="427" t="s">
        <v>147</v>
      </c>
      <c r="D44" s="417" t="str">
        <f aca="false">C42</f>
        <v>ah</v>
      </c>
      <c r="E44" s="418" t="s">
        <v>118</v>
      </c>
      <c r="F44" s="288" t="s">
        <v>147</v>
      </c>
      <c r="G44" s="418" t="s">
        <v>74</v>
      </c>
      <c r="H44" s="288" t="s">
        <v>147</v>
      </c>
      <c r="I44" s="419" t="s">
        <v>119</v>
      </c>
      <c r="J44" s="288" t="s">
        <v>147</v>
      </c>
      <c r="K44" s="420" t="s">
        <v>5</v>
      </c>
      <c r="L44" s="292" t="str">
        <f aca="false">IF(OR(L42="",L43=""),"",L42+L43)</f>
        <v>
        </v>
      </c>
      <c r="N44" s="295" t="s">
        <v>147</v>
      </c>
      <c r="O44" s="286" t="s">
        <v>74</v>
      </c>
      <c r="P44" s="295" t="s">
        <v>147</v>
      </c>
      <c r="R44" s="291" t="str">
        <f aca="false">IF(F44="","",IF(F44&lt;N44,N44,IF(F44&gt;=P44,"",F44)))</f>
        <v>
        </v>
      </c>
      <c r="S44" s="286" t="s">
        <v>74</v>
      </c>
      <c r="T44" s="291" t="str">
        <f aca="false">IF(H44="","",IF(H44&gt;F44,IF(H44&lt;P44,H44,P44),P44))</f>
        <v>-</v>
      </c>
      <c r="U44" s="421" t="s">
        <v>119</v>
      </c>
      <c r="V44" s="288" t="s">
        <v>147</v>
      </c>
      <c r="W44" s="289" t="s">
        <v>5</v>
      </c>
      <c r="X44" s="292" t="str">
        <f aca="false">IF(OR(X42="",X43=""),"",X42+X43)</f>
        <v>
        </v>
      </c>
      <c r="Z44" s="292" t="str">
        <f aca="false">IF(X44="",L44,IF(OR(L44-X44=0,L44-X44&lt;0),"-",L44-X44))</f>
        <v>
        </v>
      </c>
      <c r="AB44" s="293" t="s">
        <v>193</v>
      </c>
    </row>
    <row r="45" customFormat="false" ht="26.4" hidden="false" customHeight="false" outlineLevel="0" collapsed="false">
      <c r="B45" s="416"/>
      <c r="C45" s="425" t="s">
        <v>195</v>
      </c>
      <c r="D45" s="417"/>
      <c r="E45" s="418" t="s">
        <v>118</v>
      </c>
      <c r="F45" s="288"/>
      <c r="G45" s="418" t="s">
        <v>74</v>
      </c>
      <c r="H45" s="288"/>
      <c r="I45" s="419" t="s">
        <v>119</v>
      </c>
      <c r="J45" s="288" t="n">
        <v>0</v>
      </c>
      <c r="K45" s="420" t="s">
        <v>5</v>
      </c>
      <c r="L45" s="292" t="str">
        <f aca="false">IF(OR(F45="",H45=""),"",(H45+IF(F45&gt;H45,1,0)-F45-J45)*24)</f>
        <v>
        </v>
      </c>
      <c r="N45" s="295" t="n">
        <f aca="false">$N$6</f>
        <v>0</v>
      </c>
      <c r="O45" s="286" t="s">
        <v>74</v>
      </c>
      <c r="P45" s="295" t="n">
        <f aca="false">$P$6</f>
        <v>0</v>
      </c>
      <c r="R45" s="291" t="str">
        <f aca="false">IF(F45="","",IF(F45&lt;N45,N45,IF(F45&gt;=P45,"",F45)))</f>
        <v>
        </v>
      </c>
      <c r="S45" s="286" t="s">
        <v>74</v>
      </c>
      <c r="T45" s="291" t="str">
        <f aca="false">IF(H45="","",IF(H45&gt;F45,IF(H45&lt;P45,H45,P45),P45))</f>
        <v>
        </v>
      </c>
      <c r="U45" s="421" t="s">
        <v>119</v>
      </c>
      <c r="V45" s="288" t="n">
        <v>0</v>
      </c>
      <c r="W45" s="289" t="s">
        <v>5</v>
      </c>
      <c r="X45" s="292" t="str">
        <f aca="false">IF(R45="","",IF((T45+IF(R45&gt;T45,1,0)-R45-V45)*24=0,"",(T45+IF(R45&gt;T45,1,0)-R45-V45)*24))</f>
        <v>
        </v>
      </c>
      <c r="Z45" s="292" t="str">
        <f aca="false">IF(X45="",L45,IF(OR(L45-X45=0,L45-X45&lt;0),"-",L45-X45))</f>
        <v>
        </v>
      </c>
      <c r="AB45" s="293"/>
    </row>
    <row r="46" customFormat="false" ht="26.4" hidden="false" customHeight="false" outlineLevel="0" collapsed="false">
      <c r="B46" s="416" t="n">
        <v>36</v>
      </c>
      <c r="C46" s="426" t="s">
        <v>147</v>
      </c>
      <c r="D46" s="417"/>
      <c r="E46" s="418" t="s">
        <v>118</v>
      </c>
      <c r="F46" s="288"/>
      <c r="G46" s="418" t="s">
        <v>74</v>
      </c>
      <c r="H46" s="288"/>
      <c r="I46" s="419" t="s">
        <v>119</v>
      </c>
      <c r="J46" s="288" t="n">
        <v>0</v>
      </c>
      <c r="K46" s="420" t="s">
        <v>5</v>
      </c>
      <c r="L46" s="292" t="str">
        <f aca="false">IF(OR(F46="",H46=""),"",(H46+IF(F46&gt;H46,1,0)-F46-J46)*24)</f>
        <v>
        </v>
      </c>
      <c r="N46" s="295" t="n">
        <f aca="false">$N$6</f>
        <v>0</v>
      </c>
      <c r="O46" s="286" t="s">
        <v>74</v>
      </c>
      <c r="P46" s="295" t="n">
        <f aca="false">$P$6</f>
        <v>0</v>
      </c>
      <c r="R46" s="291" t="str">
        <f aca="false">IF(F46="","",IF(F46&lt;N46,N46,IF(F46&gt;=P46,"",F46)))</f>
        <v>
        </v>
      </c>
      <c r="S46" s="286" t="s">
        <v>74</v>
      </c>
      <c r="T46" s="291" t="str">
        <f aca="false">IF(H46="","",IF(H46&gt;F46,IF(H46&lt;P46,H46,P46),P46))</f>
        <v>
        </v>
      </c>
      <c r="U46" s="421" t="s">
        <v>119</v>
      </c>
      <c r="V46" s="288" t="n">
        <v>0</v>
      </c>
      <c r="W46" s="289" t="s">
        <v>5</v>
      </c>
      <c r="X46" s="292" t="str">
        <f aca="false">IF(R46="","",IF((T46+IF(R46&gt;T46,1,0)-R46-V46)*24=0,"",(T46+IF(R46&gt;T46,1,0)-R46-V46)*24))</f>
        <v>
        </v>
      </c>
      <c r="Z46" s="292" t="str">
        <f aca="false">IF(X46="",L46,IF(OR(L46-X46=0,L46-X46&lt;0),"-",L46-X46))</f>
        <v>
        </v>
      </c>
      <c r="AB46" s="293"/>
    </row>
    <row r="47" customFormat="false" ht="26.4" hidden="false" customHeight="false" outlineLevel="0" collapsed="false">
      <c r="B47" s="416"/>
      <c r="C47" s="427" t="s">
        <v>147</v>
      </c>
      <c r="D47" s="417" t="str">
        <f aca="false">C45</f>
        <v>ai</v>
      </c>
      <c r="E47" s="418" t="s">
        <v>118</v>
      </c>
      <c r="F47" s="288" t="s">
        <v>147</v>
      </c>
      <c r="G47" s="418" t="s">
        <v>74</v>
      </c>
      <c r="H47" s="288" t="s">
        <v>147</v>
      </c>
      <c r="I47" s="419" t="s">
        <v>119</v>
      </c>
      <c r="J47" s="288" t="s">
        <v>147</v>
      </c>
      <c r="K47" s="420" t="s">
        <v>5</v>
      </c>
      <c r="L47" s="292" t="str">
        <f aca="false">IF(OR(L45="",L46=""),"",L45+L46)</f>
        <v>
        </v>
      </c>
      <c r="N47" s="295" t="s">
        <v>147</v>
      </c>
      <c r="O47" s="286" t="s">
        <v>74</v>
      </c>
      <c r="P47" s="295" t="s">
        <v>147</v>
      </c>
      <c r="R47" s="291" t="str">
        <f aca="false">IF(F47="","",IF(F47&lt;N47,N47,IF(F47&gt;=P47,"",F47)))</f>
        <v>
        </v>
      </c>
      <c r="S47" s="286" t="s">
        <v>74</v>
      </c>
      <c r="T47" s="291" t="str">
        <f aca="false">IF(H47="","",IF(H47&gt;F47,IF(H47&lt;P47,H47,P47),P47))</f>
        <v>-</v>
      </c>
      <c r="U47" s="421" t="s">
        <v>119</v>
      </c>
      <c r="V47" s="288" t="s">
        <v>147</v>
      </c>
      <c r="W47" s="289" t="s">
        <v>5</v>
      </c>
      <c r="X47" s="292" t="str">
        <f aca="false">IF(OR(X45="",X46=""),"",X45+X46)</f>
        <v>
        </v>
      </c>
      <c r="Z47" s="292" t="str">
        <f aca="false">IF(X47="",L47,IF(OR(L47-X47=0,L47-X47&lt;0),"-",L47-X47))</f>
        <v>
        </v>
      </c>
      <c r="AB47" s="293" t="s">
        <v>193</v>
      </c>
    </row>
    <row r="48" customFormat="false" ht="26.4" hidden="false" customHeight="false" outlineLevel="0" collapsed="false">
      <c r="C48" s="0"/>
      <c r="D48" s="0"/>
    </row>
    <row r="49" customFormat="false" ht="26.4" hidden="false" customHeight="false" outlineLevel="0" collapsed="false">
      <c r="C49" s="281" t="s">
        <v>196</v>
      </c>
      <c r="D49" s="281"/>
    </row>
    <row r="50" customFormat="false" ht="26.4" hidden="false" customHeight="false" outlineLevel="0" collapsed="false">
      <c r="C50" s="281" t="s">
        <v>197</v>
      </c>
      <c r="D50" s="281"/>
    </row>
    <row r="51" customFormat="false" ht="26.4" hidden="false" customHeight="false" outlineLevel="0" collapsed="false">
      <c r="C51" s="281" t="s">
        <v>150</v>
      </c>
      <c r="D51" s="281"/>
    </row>
    <row r="52" customFormat="false" ht="26.4" hidden="false" customHeight="false" outlineLevel="0" collapsed="false">
      <c r="C52" s="281" t="s">
        <v>151</v>
      </c>
      <c r="D52" s="281"/>
    </row>
  </sheetData>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BO11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25" width="0.8582995951417"/>
    <col collapsed="false" hidden="false" max="6" min="2" style="125" width="5.67611336032389"/>
    <col collapsed="false" hidden="false" max="8" min="7" style="125" width="8.1417004048583"/>
    <col collapsed="false" hidden="false" max="10" min="9" style="125" width="3.21457489878542"/>
    <col collapsed="false" hidden="false" max="62" min="11" style="125" width="5.67611336032389"/>
    <col collapsed="false" hidden="false" max="63" min="63" style="125" width="1.07287449392713"/>
    <col collapsed="false" hidden="false" max="1025" min="64" style="125" width="4.39271255060729"/>
  </cols>
  <sheetData>
    <row r="1" s="126" customFormat="true" ht="20.25" hidden="false" customHeight="true" outlineLevel="0" collapsed="false">
      <c r="G1" s="127" t="s">
        <v>0</v>
      </c>
      <c r="H1" s="127"/>
      <c r="I1" s="127"/>
      <c r="J1" s="127"/>
      <c r="M1" s="128" t="s">
        <v>66</v>
      </c>
      <c r="P1" s="127"/>
      <c r="Q1" s="127"/>
      <c r="R1" s="127"/>
      <c r="S1" s="127"/>
      <c r="T1" s="127"/>
      <c r="U1" s="127"/>
      <c r="V1" s="127"/>
      <c r="W1" s="127"/>
      <c r="AS1" s="131" t="s">
        <v>67</v>
      </c>
      <c r="AT1" s="299" t="s">
        <v>198</v>
      </c>
      <c r="AU1" s="299"/>
      <c r="AV1" s="299"/>
      <c r="AW1" s="299"/>
      <c r="AX1" s="299"/>
      <c r="AY1" s="299"/>
      <c r="AZ1" s="299"/>
      <c r="BA1" s="299"/>
      <c r="BB1" s="299"/>
      <c r="BC1" s="299"/>
      <c r="BD1" s="299"/>
      <c r="BE1" s="299"/>
      <c r="BF1" s="299"/>
      <c r="BG1" s="299"/>
      <c r="BH1" s="299"/>
      <c r="BI1" s="299"/>
      <c r="BJ1" s="131" t="s">
        <v>5</v>
      </c>
    </row>
    <row r="2" s="135" customFormat="true" ht="20.25" hidden="false" customHeight="true" outlineLevel="0" collapsed="false">
      <c r="J2" s="128"/>
      <c r="M2" s="128"/>
      <c r="N2" s="128"/>
      <c r="P2" s="130"/>
      <c r="Q2" s="130"/>
      <c r="R2" s="130"/>
      <c r="S2" s="130"/>
      <c r="T2" s="130"/>
      <c r="U2" s="130"/>
      <c r="V2" s="130"/>
      <c r="W2" s="130"/>
      <c r="AB2" s="132" t="s">
        <v>6</v>
      </c>
      <c r="AC2" s="11" t="n">
        <v>3</v>
      </c>
      <c r="AD2" s="11"/>
      <c r="AE2" s="15" t="s">
        <v>3</v>
      </c>
      <c r="AF2" s="133" t="n">
        <f aca="false">IF(AC2=0,"",YEAR(DATE(2018+AC2,1,1)))</f>
        <v>2021</v>
      </c>
      <c r="AG2" s="133"/>
      <c r="AH2" s="16" t="s">
        <v>7</v>
      </c>
      <c r="AI2" s="134" t="s">
        <v>8</v>
      </c>
      <c r="AJ2" s="11" t="n">
        <v>4</v>
      </c>
      <c r="AK2" s="11"/>
      <c r="AL2" s="134" t="s">
        <v>9</v>
      </c>
      <c r="AS2" s="131" t="s">
        <v>69</v>
      </c>
      <c r="AT2" s="14"/>
      <c r="AU2" s="14"/>
      <c r="AV2" s="14"/>
      <c r="AW2" s="14"/>
      <c r="AX2" s="14"/>
      <c r="AY2" s="14"/>
      <c r="AZ2" s="14"/>
      <c r="BA2" s="14"/>
      <c r="BB2" s="14"/>
      <c r="BC2" s="14"/>
      <c r="BD2" s="14"/>
      <c r="BE2" s="14"/>
      <c r="BF2" s="14"/>
      <c r="BG2" s="14"/>
      <c r="BH2" s="14"/>
      <c r="BI2" s="14"/>
      <c r="BJ2" s="131" t="s">
        <v>5</v>
      </c>
      <c r="BK2" s="130"/>
      <c r="BL2" s="130"/>
      <c r="BM2" s="130"/>
    </row>
    <row r="3" customFormat="false" ht="20.25" hidden="false" customHeight="true" outlineLevel="0" collapsed="false">
      <c r="A3" s="135"/>
      <c r="B3" s="135"/>
      <c r="C3" s="135"/>
      <c r="D3" s="135"/>
      <c r="E3" s="135"/>
      <c r="F3" s="135"/>
      <c r="G3" s="135"/>
      <c r="H3" s="135"/>
      <c r="I3" s="135"/>
      <c r="J3" s="128"/>
      <c r="K3" s="135"/>
      <c r="L3" s="135"/>
      <c r="M3" s="128"/>
      <c r="N3" s="0"/>
      <c r="O3" s="130"/>
      <c r="P3" s="130"/>
      <c r="Q3" s="130"/>
      <c r="R3" s="130"/>
      <c r="S3" s="130"/>
      <c r="T3" s="130"/>
      <c r="U3" s="130"/>
      <c r="V3" s="0"/>
      <c r="W3" s="0"/>
      <c r="X3" s="0"/>
      <c r="Y3" s="0"/>
      <c r="Z3" s="0"/>
      <c r="AA3" s="0"/>
      <c r="AB3" s="0"/>
      <c r="AC3" s="300"/>
      <c r="AD3" s="300"/>
      <c r="AE3" s="301"/>
      <c r="AF3" s="302"/>
      <c r="AG3" s="301"/>
      <c r="AH3" s="0"/>
      <c r="AI3" s="0"/>
      <c r="AJ3" s="0"/>
      <c r="AK3" s="0"/>
      <c r="AL3" s="0"/>
      <c r="AM3" s="0"/>
      <c r="AN3" s="0"/>
      <c r="AO3" s="0"/>
      <c r="AP3" s="0"/>
      <c r="AQ3" s="0"/>
      <c r="AR3" s="0"/>
      <c r="AS3" s="0"/>
      <c r="AT3" s="0"/>
      <c r="AU3" s="0"/>
      <c r="AV3" s="0"/>
      <c r="AW3" s="0"/>
      <c r="AX3" s="0"/>
      <c r="AY3" s="0"/>
      <c r="AZ3" s="0"/>
      <c r="BA3" s="0"/>
      <c r="BB3" s="0"/>
      <c r="BC3" s="0"/>
      <c r="BD3" s="142" t="s">
        <v>11</v>
      </c>
      <c r="BE3" s="24" t="s">
        <v>12</v>
      </c>
      <c r="BF3" s="24"/>
      <c r="BG3" s="24"/>
      <c r="BH3" s="24"/>
      <c r="BI3" s="130"/>
      <c r="BJ3" s="0"/>
      <c r="BK3" s="0"/>
      <c r="BL3" s="0"/>
      <c r="BM3" s="0"/>
      <c r="BN3" s="0"/>
      <c r="BO3" s="0"/>
    </row>
    <row r="4" customFormat="false" ht="20.25" hidden="false" customHeight="true" outlineLevel="0" collapsed="false">
      <c r="A4" s="135"/>
      <c r="B4" s="136"/>
      <c r="C4" s="136"/>
      <c r="D4" s="136"/>
      <c r="E4" s="136"/>
      <c r="F4" s="136"/>
      <c r="G4" s="136"/>
      <c r="H4" s="136"/>
      <c r="I4" s="136"/>
      <c r="J4" s="137"/>
      <c r="K4" s="136"/>
      <c r="L4" s="136"/>
      <c r="M4" s="137"/>
      <c r="N4" s="136"/>
      <c r="O4" s="138"/>
      <c r="P4" s="138"/>
      <c r="Q4" s="138"/>
      <c r="R4" s="138"/>
      <c r="S4" s="138"/>
      <c r="T4" s="138"/>
      <c r="U4" s="138"/>
      <c r="V4" s="136"/>
      <c r="W4" s="136"/>
      <c r="X4" s="136"/>
      <c r="Y4" s="136"/>
      <c r="Z4" s="136"/>
      <c r="AA4" s="136"/>
      <c r="AB4" s="136"/>
      <c r="AC4" s="139"/>
      <c r="AD4" s="139"/>
      <c r="AE4" s="140"/>
      <c r="AF4" s="141"/>
      <c r="AG4" s="140"/>
      <c r="AH4" s="136"/>
      <c r="AI4" s="136"/>
      <c r="AJ4" s="136"/>
      <c r="AK4" s="136"/>
      <c r="AL4" s="136"/>
      <c r="AM4" s="136"/>
      <c r="AN4" s="136"/>
      <c r="AO4" s="136"/>
      <c r="AP4" s="136"/>
      <c r="AQ4" s="136"/>
      <c r="AR4" s="136"/>
      <c r="AS4" s="0"/>
      <c r="AT4" s="0"/>
      <c r="AU4" s="0"/>
      <c r="AV4" s="0"/>
      <c r="AW4" s="0"/>
      <c r="AX4" s="0"/>
      <c r="AY4" s="0"/>
      <c r="AZ4" s="0"/>
      <c r="BA4" s="0"/>
      <c r="BB4" s="0"/>
      <c r="BC4" s="0"/>
      <c r="BD4" s="142" t="s">
        <v>13</v>
      </c>
      <c r="BE4" s="24" t="s">
        <v>14</v>
      </c>
      <c r="BF4" s="24"/>
      <c r="BG4" s="24"/>
      <c r="BH4" s="24"/>
      <c r="BI4" s="130"/>
      <c r="BJ4" s="0"/>
      <c r="BK4" s="0"/>
      <c r="BL4" s="0"/>
      <c r="BM4" s="0"/>
      <c r="BN4" s="0"/>
      <c r="BO4" s="0"/>
    </row>
    <row r="5" customFormat="false" ht="9" hidden="false" customHeight="true" outlineLevel="0" collapsed="false">
      <c r="A5" s="135"/>
      <c r="B5" s="136"/>
      <c r="C5" s="136"/>
      <c r="D5" s="136"/>
      <c r="E5" s="136"/>
      <c r="F5" s="136"/>
      <c r="G5" s="136"/>
      <c r="H5" s="136"/>
      <c r="I5" s="136"/>
      <c r="J5" s="137"/>
      <c r="K5" s="136"/>
      <c r="L5" s="136"/>
      <c r="M5" s="137"/>
      <c r="N5" s="136"/>
      <c r="O5" s="138"/>
      <c r="P5" s="138"/>
      <c r="Q5" s="138"/>
      <c r="R5" s="138"/>
      <c r="S5" s="138"/>
      <c r="T5" s="138"/>
      <c r="U5" s="138"/>
      <c r="V5" s="136"/>
      <c r="W5" s="136"/>
      <c r="X5" s="136"/>
      <c r="Y5" s="136"/>
      <c r="Z5" s="136"/>
      <c r="AA5" s="136"/>
      <c r="AB5" s="136"/>
      <c r="AC5" s="143"/>
      <c r="AD5" s="143"/>
      <c r="AE5" s="136"/>
      <c r="AF5" s="136"/>
      <c r="AG5" s="136"/>
      <c r="AH5" s="136"/>
      <c r="AI5" s="136"/>
      <c r="AJ5" s="35"/>
      <c r="AK5" s="35"/>
      <c r="AL5" s="35"/>
      <c r="AM5" s="35"/>
      <c r="AN5" s="35"/>
      <c r="AO5" s="35"/>
      <c r="AP5" s="35"/>
      <c r="AQ5" s="35"/>
      <c r="AR5" s="35"/>
      <c r="AS5" s="126"/>
      <c r="AT5" s="126"/>
      <c r="AU5" s="126"/>
      <c r="AV5" s="126"/>
      <c r="AW5" s="126"/>
      <c r="AX5" s="126"/>
      <c r="AY5" s="126"/>
      <c r="AZ5" s="126"/>
      <c r="BA5" s="126"/>
      <c r="BB5" s="126"/>
      <c r="BC5" s="126"/>
      <c r="BD5" s="126"/>
      <c r="BE5" s="126"/>
      <c r="BF5" s="126"/>
      <c r="BG5" s="126"/>
      <c r="BH5" s="144"/>
      <c r="BI5" s="144"/>
      <c r="BJ5" s="0"/>
      <c r="BK5" s="0"/>
      <c r="BL5" s="0"/>
      <c r="BM5" s="0"/>
      <c r="BN5" s="0"/>
      <c r="BO5" s="0"/>
    </row>
    <row r="6" customFormat="false" ht="21" hidden="false" customHeight="true" outlineLevel="0" collapsed="false">
      <c r="A6" s="135"/>
      <c r="B6" s="145"/>
      <c r="C6" s="145"/>
      <c r="D6" s="145"/>
      <c r="E6" s="145"/>
      <c r="F6" s="145"/>
      <c r="G6" s="156"/>
      <c r="H6" s="156"/>
      <c r="I6" s="156"/>
      <c r="J6" s="156"/>
      <c r="K6" s="149"/>
      <c r="L6" s="149"/>
      <c r="M6" s="149"/>
      <c r="N6" s="30"/>
      <c r="O6" s="149"/>
      <c r="P6" s="149"/>
      <c r="Q6" s="149"/>
      <c r="R6" s="136"/>
      <c r="S6" s="136"/>
      <c r="T6" s="136"/>
      <c r="U6" s="136"/>
      <c r="V6" s="136"/>
      <c r="W6" s="136"/>
      <c r="X6" s="136"/>
      <c r="Y6" s="136"/>
      <c r="Z6" s="136"/>
      <c r="AA6" s="136"/>
      <c r="AB6" s="136"/>
      <c r="AC6" s="136"/>
      <c r="AD6" s="136"/>
      <c r="AE6" s="136"/>
      <c r="AF6" s="136"/>
      <c r="AG6" s="136"/>
      <c r="AH6" s="136"/>
      <c r="AI6" s="136"/>
      <c r="AJ6" s="35"/>
      <c r="AK6" s="35"/>
      <c r="AL6" s="35"/>
      <c r="AM6" s="35"/>
      <c r="AN6" s="35"/>
      <c r="AO6" s="35" t="s">
        <v>155</v>
      </c>
      <c r="AP6" s="35"/>
      <c r="AQ6" s="35"/>
      <c r="AR6" s="35"/>
      <c r="AS6" s="126"/>
      <c r="AT6" s="126"/>
      <c r="AU6" s="126"/>
      <c r="AV6" s="0"/>
      <c r="AW6" s="25"/>
      <c r="AX6" s="25"/>
      <c r="AY6" s="304"/>
      <c r="AZ6" s="126"/>
      <c r="BA6" s="37" t="n">
        <v>40</v>
      </c>
      <c r="BB6" s="37"/>
      <c r="BC6" s="305" t="s">
        <v>16</v>
      </c>
      <c r="BD6" s="148"/>
      <c r="BE6" s="37" t="n">
        <v>160</v>
      </c>
      <c r="BF6" s="37"/>
      <c r="BG6" s="306" t="s">
        <v>17</v>
      </c>
      <c r="BH6" s="126"/>
      <c r="BI6" s="144"/>
      <c r="BJ6" s="0"/>
      <c r="BK6" s="0"/>
      <c r="BL6" s="0"/>
      <c r="BM6" s="0"/>
      <c r="BN6" s="0"/>
      <c r="BO6" s="0"/>
    </row>
    <row r="7" customFormat="false" ht="5.25" hidden="false" customHeight="true" outlineLevel="0" collapsed="false">
      <c r="A7" s="135"/>
      <c r="B7" s="145"/>
      <c r="C7" s="145"/>
      <c r="D7" s="145"/>
      <c r="E7" s="145"/>
      <c r="F7" s="145"/>
      <c r="G7" s="147"/>
      <c r="H7" s="147"/>
      <c r="I7" s="147"/>
      <c r="J7" s="149"/>
      <c r="K7" s="149"/>
      <c r="L7" s="149"/>
      <c r="M7" s="30"/>
      <c r="N7" s="149"/>
      <c r="O7" s="149"/>
      <c r="P7" s="149"/>
      <c r="Q7" s="149"/>
      <c r="R7" s="136"/>
      <c r="S7" s="136"/>
      <c r="T7" s="136"/>
      <c r="U7" s="136"/>
      <c r="V7" s="136"/>
      <c r="W7" s="136"/>
      <c r="X7" s="136"/>
      <c r="Y7" s="136"/>
      <c r="Z7" s="136"/>
      <c r="AA7" s="136"/>
      <c r="AB7" s="136"/>
      <c r="AC7" s="136"/>
      <c r="AD7" s="136"/>
      <c r="AE7" s="136"/>
      <c r="AF7" s="136"/>
      <c r="AG7" s="136"/>
      <c r="AH7" s="136"/>
      <c r="AI7" s="136"/>
      <c r="AJ7" s="35"/>
      <c r="AK7" s="35"/>
      <c r="AL7" s="35"/>
      <c r="AM7" s="35"/>
      <c r="AN7" s="35"/>
      <c r="AO7" s="35"/>
      <c r="AP7" s="35"/>
      <c r="AQ7" s="35"/>
      <c r="AR7" s="35"/>
      <c r="AS7" s="35"/>
      <c r="AT7" s="35"/>
      <c r="AU7" s="35"/>
      <c r="AV7" s="35"/>
      <c r="AW7" s="35"/>
      <c r="AX7" s="35"/>
      <c r="AY7" s="35"/>
      <c r="AZ7" s="35"/>
      <c r="BA7" s="39"/>
      <c r="BB7" s="39"/>
      <c r="BC7" s="39"/>
      <c r="BD7" s="39"/>
      <c r="BE7" s="39"/>
      <c r="BF7" s="39"/>
      <c r="BG7" s="35"/>
      <c r="BH7" s="172"/>
      <c r="BI7" s="172"/>
      <c r="BJ7" s="136"/>
      <c r="BK7" s="0"/>
      <c r="BL7" s="0"/>
      <c r="BM7" s="0"/>
      <c r="BN7" s="0"/>
      <c r="BO7" s="0"/>
    </row>
    <row r="8" customFormat="false" ht="21" hidden="false" customHeight="true" outlineLevel="0" collapsed="false">
      <c r="A8" s="135"/>
      <c r="B8" s="152"/>
      <c r="C8" s="152"/>
      <c r="D8" s="152"/>
      <c r="E8" s="152"/>
      <c r="F8" s="152"/>
      <c r="G8" s="30"/>
      <c r="H8" s="30"/>
      <c r="I8" s="30"/>
      <c r="J8" s="149"/>
      <c r="K8" s="149"/>
      <c r="L8" s="149"/>
      <c r="M8" s="30"/>
      <c r="N8" s="149"/>
      <c r="O8" s="149"/>
      <c r="P8" s="149"/>
      <c r="Q8" s="149"/>
      <c r="R8" s="136"/>
      <c r="S8" s="136"/>
      <c r="T8" s="136"/>
      <c r="U8" s="136"/>
      <c r="V8" s="136"/>
      <c r="W8" s="136"/>
      <c r="X8" s="136"/>
      <c r="Y8" s="136"/>
      <c r="Z8" s="136"/>
      <c r="AA8" s="136"/>
      <c r="AB8" s="136"/>
      <c r="AC8" s="136"/>
      <c r="AD8" s="136"/>
      <c r="AE8" s="136"/>
      <c r="AF8" s="136"/>
      <c r="AG8" s="136"/>
      <c r="AH8" s="136"/>
      <c r="AI8" s="136"/>
      <c r="AJ8" s="155"/>
      <c r="AK8" s="155"/>
      <c r="AL8" s="155"/>
      <c r="AM8" s="156"/>
      <c r="AN8" s="146"/>
      <c r="AO8" s="153"/>
      <c r="AP8" s="153"/>
      <c r="AQ8" s="35" t="s">
        <v>199</v>
      </c>
      <c r="AR8" s="25"/>
      <c r="AS8" s="35"/>
      <c r="AT8" s="156"/>
      <c r="AU8" s="156"/>
      <c r="AV8" s="34"/>
      <c r="AW8" s="35"/>
      <c r="AX8" s="158"/>
      <c r="AY8" s="158"/>
      <c r="AZ8" s="158"/>
      <c r="BA8" s="39"/>
      <c r="BB8" s="39"/>
      <c r="BC8" s="307" t="s">
        <v>157</v>
      </c>
      <c r="BD8" s="39"/>
      <c r="BE8" s="37"/>
      <c r="BF8" s="37"/>
      <c r="BG8" s="306" t="s">
        <v>158</v>
      </c>
      <c r="BH8" s="35"/>
      <c r="BI8" s="35"/>
      <c r="BJ8" s="136"/>
      <c r="BK8" s="0"/>
      <c r="BL8" s="0"/>
      <c r="BM8" s="130"/>
      <c r="BN8" s="130"/>
      <c r="BO8" s="130"/>
    </row>
    <row r="9" customFormat="false" ht="5.25" hidden="false" customHeight="true" outlineLevel="0" collapsed="false">
      <c r="A9" s="0"/>
      <c r="B9" s="187"/>
      <c r="C9" s="187"/>
      <c r="D9" s="187"/>
      <c r="E9" s="187"/>
      <c r="F9" s="187"/>
      <c r="G9" s="188"/>
      <c r="H9" s="188"/>
      <c r="I9" s="188"/>
      <c r="J9" s="188"/>
      <c r="K9" s="187"/>
      <c r="L9" s="187"/>
      <c r="M9" s="187"/>
      <c r="N9" s="187"/>
      <c r="O9" s="187"/>
      <c r="P9" s="187"/>
      <c r="Q9" s="187"/>
      <c r="R9" s="187"/>
      <c r="S9" s="187"/>
      <c r="T9" s="187"/>
      <c r="U9" s="187"/>
      <c r="V9" s="187"/>
      <c r="W9" s="187"/>
      <c r="X9" s="187"/>
      <c r="Y9" s="187"/>
      <c r="Z9" s="187"/>
      <c r="AA9" s="187"/>
      <c r="AB9" s="187"/>
      <c r="AC9" s="188"/>
      <c r="AD9" s="187"/>
      <c r="AE9" s="187"/>
      <c r="AF9" s="187"/>
      <c r="AG9" s="187"/>
      <c r="AH9" s="187"/>
      <c r="AI9" s="187"/>
      <c r="AJ9" s="187"/>
      <c r="AK9" s="187"/>
      <c r="AL9" s="187"/>
      <c r="AM9" s="187"/>
      <c r="AN9" s="187"/>
      <c r="AO9" s="187"/>
      <c r="AP9" s="187"/>
      <c r="AQ9" s="187"/>
      <c r="AR9" s="187"/>
      <c r="AS9" s="0"/>
      <c r="AT9" s="265"/>
      <c r="AU9" s="0"/>
      <c r="AV9" s="0"/>
      <c r="AW9" s="0"/>
      <c r="AX9" s="0"/>
      <c r="AY9" s="0"/>
      <c r="AZ9" s="0"/>
      <c r="BA9" s="0"/>
      <c r="BB9" s="0"/>
      <c r="BC9" s="0"/>
      <c r="BD9" s="0"/>
      <c r="BE9" s="0"/>
      <c r="BF9" s="0"/>
      <c r="BG9" s="0"/>
      <c r="BH9" s="0"/>
      <c r="BI9" s="0"/>
      <c r="BJ9" s="0"/>
      <c r="BK9" s="189"/>
      <c r="BL9" s="189"/>
      <c r="BM9" s="189"/>
    </row>
    <row r="10" customFormat="false" ht="21.6" hidden="false" customHeight="true" outlineLevel="0" collapsed="false">
      <c r="A10" s="0"/>
      <c r="B10" s="190" t="s">
        <v>18</v>
      </c>
      <c r="C10" s="428" t="s">
        <v>200</v>
      </c>
      <c r="D10" s="317" t="s">
        <v>201</v>
      </c>
      <c r="E10" s="317"/>
      <c r="F10" s="317"/>
      <c r="G10" s="191" t="s">
        <v>202</v>
      </c>
      <c r="H10" s="191"/>
      <c r="I10" s="429" t="s">
        <v>203</v>
      </c>
      <c r="J10" s="429"/>
      <c r="K10" s="193" t="s">
        <v>204</v>
      </c>
      <c r="L10" s="193"/>
      <c r="M10" s="193"/>
      <c r="N10" s="193"/>
      <c r="O10" s="193" t="s">
        <v>205</v>
      </c>
      <c r="P10" s="193"/>
      <c r="Q10" s="193"/>
      <c r="R10" s="193"/>
      <c r="S10" s="193"/>
      <c r="T10" s="430"/>
      <c r="U10" s="430"/>
      <c r="V10" s="431"/>
      <c r="W10" s="432" t="s">
        <v>206</v>
      </c>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316" t="str">
        <f aca="false">IF(BE3="４週","(12)1～4週目の勤務時間数合計","(12)1か月の勤務時間数　合計")</f>
        <v>(12)1～4週目の勤務時間数合計</v>
      </c>
      <c r="BC10" s="316"/>
      <c r="BD10" s="195" t="s">
        <v>207</v>
      </c>
      <c r="BE10" s="195"/>
      <c r="BF10" s="317" t="s">
        <v>208</v>
      </c>
      <c r="BG10" s="317"/>
      <c r="BH10" s="317"/>
      <c r="BI10" s="317"/>
      <c r="BJ10" s="317"/>
    </row>
    <row r="11" customFormat="false" ht="20.25" hidden="false" customHeight="true" outlineLevel="0" collapsed="false">
      <c r="A11" s="0"/>
      <c r="B11" s="190"/>
      <c r="C11" s="428"/>
      <c r="D11" s="317"/>
      <c r="E11" s="317"/>
      <c r="F11" s="317"/>
      <c r="G11" s="191"/>
      <c r="H11" s="191"/>
      <c r="I11" s="429"/>
      <c r="J11" s="429"/>
      <c r="K11" s="193"/>
      <c r="L11" s="193"/>
      <c r="M11" s="193"/>
      <c r="N11" s="193"/>
      <c r="O11" s="193"/>
      <c r="P11" s="193"/>
      <c r="Q11" s="193"/>
      <c r="R11" s="193"/>
      <c r="S11" s="193"/>
      <c r="T11" s="433"/>
      <c r="U11" s="433"/>
      <c r="V11" s="434"/>
      <c r="W11" s="318" t="s">
        <v>26</v>
      </c>
      <c r="X11" s="318"/>
      <c r="Y11" s="318"/>
      <c r="Z11" s="318"/>
      <c r="AA11" s="318"/>
      <c r="AB11" s="318"/>
      <c r="AC11" s="318"/>
      <c r="AD11" s="319" t="s">
        <v>27</v>
      </c>
      <c r="AE11" s="319"/>
      <c r="AF11" s="319"/>
      <c r="AG11" s="319"/>
      <c r="AH11" s="319"/>
      <c r="AI11" s="319"/>
      <c r="AJ11" s="319"/>
      <c r="AK11" s="319" t="s">
        <v>28</v>
      </c>
      <c r="AL11" s="319"/>
      <c r="AM11" s="319"/>
      <c r="AN11" s="319"/>
      <c r="AO11" s="319"/>
      <c r="AP11" s="319"/>
      <c r="AQ11" s="319"/>
      <c r="AR11" s="319" t="s">
        <v>29</v>
      </c>
      <c r="AS11" s="319"/>
      <c r="AT11" s="319"/>
      <c r="AU11" s="319"/>
      <c r="AV11" s="319"/>
      <c r="AW11" s="319"/>
      <c r="AX11" s="319"/>
      <c r="AY11" s="320" t="s">
        <v>30</v>
      </c>
      <c r="AZ11" s="320"/>
      <c r="BA11" s="320"/>
      <c r="BB11" s="316"/>
      <c r="BC11" s="316"/>
      <c r="BD11" s="195"/>
      <c r="BE11" s="195"/>
      <c r="BF11" s="317"/>
      <c r="BG11" s="317"/>
      <c r="BH11" s="317"/>
      <c r="BI11" s="317"/>
      <c r="BJ11" s="317"/>
    </row>
    <row r="12" customFormat="false" ht="20.25" hidden="false" customHeight="true" outlineLevel="0" collapsed="false">
      <c r="A12" s="0"/>
      <c r="B12" s="190"/>
      <c r="C12" s="428"/>
      <c r="D12" s="317"/>
      <c r="E12" s="317"/>
      <c r="F12" s="317"/>
      <c r="G12" s="191"/>
      <c r="H12" s="191"/>
      <c r="I12" s="429"/>
      <c r="J12" s="429"/>
      <c r="K12" s="193"/>
      <c r="L12" s="193"/>
      <c r="M12" s="193"/>
      <c r="N12" s="193"/>
      <c r="O12" s="193"/>
      <c r="P12" s="193"/>
      <c r="Q12" s="193"/>
      <c r="R12" s="193"/>
      <c r="S12" s="193"/>
      <c r="T12" s="433"/>
      <c r="U12" s="433"/>
      <c r="V12" s="434"/>
      <c r="W12" s="205" t="n">
        <v>1</v>
      </c>
      <c r="X12" s="203" t="n">
        <v>2</v>
      </c>
      <c r="Y12" s="203" t="n">
        <v>3</v>
      </c>
      <c r="Z12" s="203" t="n">
        <v>4</v>
      </c>
      <c r="AA12" s="203" t="n">
        <v>5</v>
      </c>
      <c r="AB12" s="203" t="n">
        <v>6</v>
      </c>
      <c r="AC12" s="204" t="n">
        <v>7</v>
      </c>
      <c r="AD12" s="202" t="n">
        <v>8</v>
      </c>
      <c r="AE12" s="203" t="n">
        <v>9</v>
      </c>
      <c r="AF12" s="203" t="n">
        <v>10</v>
      </c>
      <c r="AG12" s="203" t="n">
        <v>11</v>
      </c>
      <c r="AH12" s="203" t="n">
        <v>12</v>
      </c>
      <c r="AI12" s="203" t="n">
        <v>13</v>
      </c>
      <c r="AJ12" s="204" t="n">
        <v>14</v>
      </c>
      <c r="AK12" s="205" t="n">
        <v>15</v>
      </c>
      <c r="AL12" s="203" t="n">
        <v>16</v>
      </c>
      <c r="AM12" s="203" t="n">
        <v>17</v>
      </c>
      <c r="AN12" s="203" t="n">
        <v>18</v>
      </c>
      <c r="AO12" s="203" t="n">
        <v>19</v>
      </c>
      <c r="AP12" s="203" t="n">
        <v>20</v>
      </c>
      <c r="AQ12" s="204" t="n">
        <v>21</v>
      </c>
      <c r="AR12" s="202" t="n">
        <v>22</v>
      </c>
      <c r="AS12" s="203" t="n">
        <v>23</v>
      </c>
      <c r="AT12" s="203" t="n">
        <v>24</v>
      </c>
      <c r="AU12" s="203" t="n">
        <v>25</v>
      </c>
      <c r="AV12" s="203" t="n">
        <v>26</v>
      </c>
      <c r="AW12" s="203" t="n">
        <v>27</v>
      </c>
      <c r="AX12" s="204" t="n">
        <v>28</v>
      </c>
      <c r="AY12" s="206" t="str">
        <f aca="false">IF($BE$3="暦月",IF(DAY(DATE($AF$2,$AJ$2,29))=29,29,""),"")</f>
        <v>
        </v>
      </c>
      <c r="AZ12" s="207" t="str">
        <f aca="false">IF($BE$3="暦月",IF(DAY(DATE($AF$2,$AJ$2,30))=30,30,""),"")</f>
        <v>
        </v>
      </c>
      <c r="BA12" s="208" t="str">
        <f aca="false">IF($BE$3="暦月",IF(DAY(DATE($AF$2,$AJ$2,31))=31,31,""),"")</f>
        <v>
        </v>
      </c>
      <c r="BB12" s="316"/>
      <c r="BC12" s="316"/>
      <c r="BD12" s="195"/>
      <c r="BE12" s="195"/>
      <c r="BF12" s="317"/>
      <c r="BG12" s="317"/>
      <c r="BH12" s="317"/>
      <c r="BI12" s="317"/>
      <c r="BJ12" s="317"/>
    </row>
    <row r="13" customFormat="false" ht="20.25" hidden="true" customHeight="true" outlineLevel="0" collapsed="false">
      <c r="A13" s="0"/>
      <c r="B13" s="190"/>
      <c r="C13" s="428"/>
      <c r="D13" s="317"/>
      <c r="E13" s="317"/>
      <c r="F13" s="317"/>
      <c r="G13" s="191"/>
      <c r="H13" s="191"/>
      <c r="I13" s="429"/>
      <c r="J13" s="429"/>
      <c r="K13" s="193"/>
      <c r="L13" s="193"/>
      <c r="M13" s="193"/>
      <c r="N13" s="193"/>
      <c r="O13" s="193"/>
      <c r="P13" s="193"/>
      <c r="Q13" s="193"/>
      <c r="R13" s="193"/>
      <c r="S13" s="193"/>
      <c r="T13" s="433"/>
      <c r="U13" s="433"/>
      <c r="V13" s="434"/>
      <c r="W13" s="205" t="n">
        <f aca="false">WEEKDAY(DATE($AF$2,$AJ$2,1))</f>
        <v>5</v>
      </c>
      <c r="X13" s="203" t="n">
        <f aca="false">WEEKDAY(DATE($AF$2,$AJ$2,2))</f>
        <v>6</v>
      </c>
      <c r="Y13" s="203" t="n">
        <f aca="false">WEEKDAY(DATE($AF$2,$AJ$2,3))</f>
        <v>7</v>
      </c>
      <c r="Z13" s="203" t="n">
        <f aca="false">WEEKDAY(DATE($AF$2,$AJ$2,4))</f>
        <v>1</v>
      </c>
      <c r="AA13" s="203" t="n">
        <f aca="false">WEEKDAY(DATE($AF$2,$AJ$2,5))</f>
        <v>2</v>
      </c>
      <c r="AB13" s="203" t="n">
        <f aca="false">WEEKDAY(DATE($AF$2,$AJ$2,6))</f>
        <v>3</v>
      </c>
      <c r="AC13" s="204" t="n">
        <f aca="false">WEEKDAY(DATE($AF$2,$AJ$2,7))</f>
        <v>4</v>
      </c>
      <c r="AD13" s="202" t="n">
        <f aca="false">WEEKDAY(DATE($AF$2,$AJ$2,8))</f>
        <v>5</v>
      </c>
      <c r="AE13" s="203" t="n">
        <f aca="false">WEEKDAY(DATE($AF$2,$AJ$2,9))</f>
        <v>6</v>
      </c>
      <c r="AF13" s="203" t="n">
        <f aca="false">WEEKDAY(DATE($AF$2,$AJ$2,10))</f>
        <v>7</v>
      </c>
      <c r="AG13" s="203" t="n">
        <f aca="false">WEEKDAY(DATE($AF$2,$AJ$2,11))</f>
        <v>1</v>
      </c>
      <c r="AH13" s="203" t="n">
        <f aca="false">WEEKDAY(DATE($AF$2,$AJ$2,12))</f>
        <v>2</v>
      </c>
      <c r="AI13" s="203" t="n">
        <f aca="false">WEEKDAY(DATE($AF$2,$AJ$2,13))</f>
        <v>3</v>
      </c>
      <c r="AJ13" s="204" t="n">
        <f aca="false">WEEKDAY(DATE($AF$2,$AJ$2,14))</f>
        <v>4</v>
      </c>
      <c r="AK13" s="202" t="n">
        <f aca="false">WEEKDAY(DATE($AF$2,$AJ$2,15))</f>
        <v>5</v>
      </c>
      <c r="AL13" s="203" t="n">
        <f aca="false">WEEKDAY(DATE($AF$2,$AJ$2,16))</f>
        <v>6</v>
      </c>
      <c r="AM13" s="203" t="n">
        <f aca="false">WEEKDAY(DATE($AF$2,$AJ$2,17))</f>
        <v>7</v>
      </c>
      <c r="AN13" s="203" t="n">
        <f aca="false">WEEKDAY(DATE($AF$2,$AJ$2,18))</f>
        <v>1</v>
      </c>
      <c r="AO13" s="203" t="n">
        <f aca="false">WEEKDAY(DATE($AF$2,$AJ$2,19))</f>
        <v>2</v>
      </c>
      <c r="AP13" s="203" t="n">
        <f aca="false">WEEKDAY(DATE($AF$2,$AJ$2,20))</f>
        <v>3</v>
      </c>
      <c r="AQ13" s="204" t="n">
        <f aca="false">WEEKDAY(DATE($AF$2,$AJ$2,21))</f>
        <v>4</v>
      </c>
      <c r="AR13" s="202" t="n">
        <f aca="false">WEEKDAY(DATE($AF$2,$AJ$2,22))</f>
        <v>5</v>
      </c>
      <c r="AS13" s="203" t="n">
        <f aca="false">WEEKDAY(DATE($AF$2,$AJ$2,23))</f>
        <v>6</v>
      </c>
      <c r="AT13" s="203" t="n">
        <f aca="false">WEEKDAY(DATE($AF$2,$AJ$2,24))</f>
        <v>7</v>
      </c>
      <c r="AU13" s="203" t="n">
        <f aca="false">WEEKDAY(DATE($AF$2,$AJ$2,25))</f>
        <v>1</v>
      </c>
      <c r="AV13" s="203" t="n">
        <f aca="false">WEEKDAY(DATE($AF$2,$AJ$2,26))</f>
        <v>2</v>
      </c>
      <c r="AW13" s="203" t="n">
        <f aca="false">WEEKDAY(DATE($AF$2,$AJ$2,27))</f>
        <v>3</v>
      </c>
      <c r="AX13" s="204" t="n">
        <f aca="false">WEEKDAY(DATE($AF$2,$AJ$2,28))</f>
        <v>4</v>
      </c>
      <c r="AY13" s="202" t="n">
        <f aca="false">IF(AY12=29,WEEKDAY(DATE($AF$2,$AJ$2,29)),0)</f>
        <v>0</v>
      </c>
      <c r="AZ13" s="203" t="n">
        <f aca="false">IF(AZ12=30,WEEKDAY(DATE($AF$2,$AJ$2,30)),0)</f>
        <v>0</v>
      </c>
      <c r="BA13" s="204" t="n">
        <f aca="false">IF(BA12=31,WEEKDAY(DATE($AF$2,$AJ$2,31)),0)</f>
        <v>0</v>
      </c>
      <c r="BB13" s="316"/>
      <c r="BC13" s="316"/>
      <c r="BD13" s="195"/>
      <c r="BE13" s="195"/>
      <c r="BF13" s="317"/>
      <c r="BG13" s="317"/>
      <c r="BH13" s="317"/>
      <c r="BI13" s="317"/>
      <c r="BJ13" s="317"/>
    </row>
    <row r="14" customFormat="false" ht="20.25" hidden="false" customHeight="true" outlineLevel="0" collapsed="false">
      <c r="A14" s="0"/>
      <c r="B14" s="190"/>
      <c r="C14" s="428"/>
      <c r="D14" s="317"/>
      <c r="E14" s="317"/>
      <c r="F14" s="317"/>
      <c r="G14" s="191"/>
      <c r="H14" s="191"/>
      <c r="I14" s="429"/>
      <c r="J14" s="429"/>
      <c r="K14" s="193"/>
      <c r="L14" s="193"/>
      <c r="M14" s="193"/>
      <c r="N14" s="193"/>
      <c r="O14" s="193"/>
      <c r="P14" s="193"/>
      <c r="Q14" s="193"/>
      <c r="R14" s="193"/>
      <c r="S14" s="193"/>
      <c r="T14" s="435"/>
      <c r="U14" s="435"/>
      <c r="V14" s="436"/>
      <c r="W14" s="321" t="str">
        <f aca="false">IF(W13=1,"日",IF(W13=2,"月",IF(W13=3,"火",IF(W13=4,"水",IF(W13=5,"木",IF(W13=6,"金","土"))))))</f>
        <v>木</v>
      </c>
      <c r="X14" s="210" t="str">
        <f aca="false">IF(X13=1,"日",IF(X13=2,"月",IF(X13=3,"火",IF(X13=4,"水",IF(X13=5,"木",IF(X13=6,"金","土"))))))</f>
        <v>金</v>
      </c>
      <c r="Y14" s="210" t="str">
        <f aca="false">IF(Y13=1,"日",IF(Y13=2,"月",IF(Y13=3,"火",IF(Y13=4,"水",IF(Y13=5,"木",IF(Y13=6,"金","土"))))))</f>
        <v>土</v>
      </c>
      <c r="Z14" s="210" t="str">
        <f aca="false">IF(Z13=1,"日",IF(Z13=2,"月",IF(Z13=3,"火",IF(Z13=4,"水",IF(Z13=5,"木",IF(Z13=6,"金","土"))))))</f>
        <v>日</v>
      </c>
      <c r="AA14" s="210" t="str">
        <f aca="false">IF(AA13=1,"日",IF(AA13=2,"月",IF(AA13=3,"火",IF(AA13=4,"水",IF(AA13=5,"木",IF(AA13=6,"金","土"))))))</f>
        <v>月</v>
      </c>
      <c r="AB14" s="210" t="str">
        <f aca="false">IF(AB13=1,"日",IF(AB13=2,"月",IF(AB13=3,"火",IF(AB13=4,"水",IF(AB13=5,"木",IF(AB13=6,"金","土"))))))</f>
        <v>火</v>
      </c>
      <c r="AC14" s="211" t="str">
        <f aca="false">IF(AC13=1,"日",IF(AC13=2,"月",IF(AC13=3,"火",IF(AC13=4,"水",IF(AC13=5,"木",IF(AC13=6,"金","土"))))))</f>
        <v>水</v>
      </c>
      <c r="AD14" s="209" t="str">
        <f aca="false">IF(AD13=1,"日",IF(AD13=2,"月",IF(AD13=3,"火",IF(AD13=4,"水",IF(AD13=5,"木",IF(AD13=6,"金","土"))))))</f>
        <v>木</v>
      </c>
      <c r="AE14" s="210" t="str">
        <f aca="false">IF(AE13=1,"日",IF(AE13=2,"月",IF(AE13=3,"火",IF(AE13=4,"水",IF(AE13=5,"木",IF(AE13=6,"金","土"))))))</f>
        <v>金</v>
      </c>
      <c r="AF14" s="210" t="str">
        <f aca="false">IF(AF13=1,"日",IF(AF13=2,"月",IF(AF13=3,"火",IF(AF13=4,"水",IF(AF13=5,"木",IF(AF13=6,"金","土"))))))</f>
        <v>土</v>
      </c>
      <c r="AG14" s="210" t="str">
        <f aca="false">IF(AG13=1,"日",IF(AG13=2,"月",IF(AG13=3,"火",IF(AG13=4,"水",IF(AG13=5,"木",IF(AG13=6,"金","土"))))))</f>
        <v>日</v>
      </c>
      <c r="AH14" s="210" t="str">
        <f aca="false">IF(AH13=1,"日",IF(AH13=2,"月",IF(AH13=3,"火",IF(AH13=4,"水",IF(AH13=5,"木",IF(AH13=6,"金","土"))))))</f>
        <v>月</v>
      </c>
      <c r="AI14" s="210" t="str">
        <f aca="false">IF(AI13=1,"日",IF(AI13=2,"月",IF(AI13=3,"火",IF(AI13=4,"水",IF(AI13=5,"木",IF(AI13=6,"金","土"))))))</f>
        <v>火</v>
      </c>
      <c r="AJ14" s="211" t="str">
        <f aca="false">IF(AJ13=1,"日",IF(AJ13=2,"月",IF(AJ13=3,"火",IF(AJ13=4,"水",IF(AJ13=5,"木",IF(AJ13=6,"金","土"))))))</f>
        <v>水</v>
      </c>
      <c r="AK14" s="209" t="str">
        <f aca="false">IF(AK13=1,"日",IF(AK13=2,"月",IF(AK13=3,"火",IF(AK13=4,"水",IF(AK13=5,"木",IF(AK13=6,"金","土"))))))</f>
        <v>木</v>
      </c>
      <c r="AL14" s="210" t="str">
        <f aca="false">IF(AL13=1,"日",IF(AL13=2,"月",IF(AL13=3,"火",IF(AL13=4,"水",IF(AL13=5,"木",IF(AL13=6,"金","土"))))))</f>
        <v>金</v>
      </c>
      <c r="AM14" s="210" t="str">
        <f aca="false">IF(AM13=1,"日",IF(AM13=2,"月",IF(AM13=3,"火",IF(AM13=4,"水",IF(AM13=5,"木",IF(AM13=6,"金","土"))))))</f>
        <v>土</v>
      </c>
      <c r="AN14" s="210" t="str">
        <f aca="false">IF(AN13=1,"日",IF(AN13=2,"月",IF(AN13=3,"火",IF(AN13=4,"水",IF(AN13=5,"木",IF(AN13=6,"金","土"))))))</f>
        <v>日</v>
      </c>
      <c r="AO14" s="210" t="str">
        <f aca="false">IF(AO13=1,"日",IF(AO13=2,"月",IF(AO13=3,"火",IF(AO13=4,"水",IF(AO13=5,"木",IF(AO13=6,"金","土"))))))</f>
        <v>月</v>
      </c>
      <c r="AP14" s="210" t="str">
        <f aca="false">IF(AP13=1,"日",IF(AP13=2,"月",IF(AP13=3,"火",IF(AP13=4,"水",IF(AP13=5,"木",IF(AP13=6,"金","土"))))))</f>
        <v>火</v>
      </c>
      <c r="AQ14" s="211" t="str">
        <f aca="false">IF(AQ13=1,"日",IF(AQ13=2,"月",IF(AQ13=3,"火",IF(AQ13=4,"水",IF(AQ13=5,"木",IF(AQ13=6,"金","土"))))))</f>
        <v>水</v>
      </c>
      <c r="AR14" s="209" t="str">
        <f aca="false">IF(AR13=1,"日",IF(AR13=2,"月",IF(AR13=3,"火",IF(AR13=4,"水",IF(AR13=5,"木",IF(AR13=6,"金","土"))))))</f>
        <v>木</v>
      </c>
      <c r="AS14" s="210" t="str">
        <f aca="false">IF(AS13=1,"日",IF(AS13=2,"月",IF(AS13=3,"火",IF(AS13=4,"水",IF(AS13=5,"木",IF(AS13=6,"金","土"))))))</f>
        <v>金</v>
      </c>
      <c r="AT14" s="210" t="str">
        <f aca="false">IF(AT13=1,"日",IF(AT13=2,"月",IF(AT13=3,"火",IF(AT13=4,"水",IF(AT13=5,"木",IF(AT13=6,"金","土"))))))</f>
        <v>土</v>
      </c>
      <c r="AU14" s="210" t="str">
        <f aca="false">IF(AU13=1,"日",IF(AU13=2,"月",IF(AU13=3,"火",IF(AU13=4,"水",IF(AU13=5,"木",IF(AU13=6,"金","土"))))))</f>
        <v>日</v>
      </c>
      <c r="AV14" s="210" t="str">
        <f aca="false">IF(AV13=1,"日",IF(AV13=2,"月",IF(AV13=3,"火",IF(AV13=4,"水",IF(AV13=5,"木",IF(AV13=6,"金","土"))))))</f>
        <v>月</v>
      </c>
      <c r="AW14" s="210" t="str">
        <f aca="false">IF(AW13=1,"日",IF(AW13=2,"月",IF(AW13=3,"火",IF(AW13=4,"水",IF(AW13=5,"木",IF(AW13=6,"金","土"))))))</f>
        <v>火</v>
      </c>
      <c r="AX14" s="211" t="str">
        <f aca="false">IF(AX13=1,"日",IF(AX13=2,"月",IF(AX13=3,"火",IF(AX13=4,"水",IF(AX13=5,"木",IF(AX13=6,"金","土"))))))</f>
        <v>水</v>
      </c>
      <c r="AY14" s="210" t="str">
        <f aca="false">IF(AY13=1,"日",IF(AY13=2,"月",IF(AY13=3,"火",IF(AY13=4,"水",IF(AY13=5,"木",IF(AY13=6,"金",IF(AY13=0,"","土")))))))</f>
        <v>
        </v>
      </c>
      <c r="AZ14" s="210" t="str">
        <f aca="false">IF(AZ13=1,"日",IF(AZ13=2,"月",IF(AZ13=3,"火",IF(AZ13=4,"水",IF(AZ13=5,"木",IF(AZ13=6,"金",IF(AZ13=0,"","土")))))))</f>
        <v>
        </v>
      </c>
      <c r="BA14" s="210" t="str">
        <f aca="false">IF(BA13=1,"日",IF(BA13=2,"月",IF(BA13=3,"火",IF(BA13=4,"水",IF(BA13=5,"木",IF(BA13=6,"金",IF(BA13=0,"","土")))))))</f>
        <v>
        </v>
      </c>
      <c r="BB14" s="316"/>
      <c r="BC14" s="316"/>
      <c r="BD14" s="195"/>
      <c r="BE14" s="195"/>
      <c r="BF14" s="317"/>
      <c r="BG14" s="317"/>
      <c r="BH14" s="317"/>
      <c r="BI14" s="317"/>
      <c r="BJ14" s="317"/>
    </row>
    <row r="15" customFormat="false" ht="20.25" hidden="false" customHeight="true" outlineLevel="0" collapsed="false">
      <c r="A15" s="0"/>
      <c r="B15" s="200" t="n">
        <f aca="false">B13+1</f>
        <v>1</v>
      </c>
      <c r="C15" s="437"/>
      <c r="D15" s="437"/>
      <c r="E15" s="437"/>
      <c r="F15" s="437"/>
      <c r="G15" s="438"/>
      <c r="H15" s="438"/>
      <c r="I15" s="214"/>
      <c r="J15" s="214"/>
      <c r="K15" s="439"/>
      <c r="L15" s="439"/>
      <c r="M15" s="439"/>
      <c r="N15" s="439"/>
      <c r="O15" s="65"/>
      <c r="P15" s="65"/>
      <c r="Q15" s="65"/>
      <c r="R15" s="65"/>
      <c r="S15" s="65"/>
      <c r="T15" s="440" t="s">
        <v>84</v>
      </c>
      <c r="U15" s="441"/>
      <c r="V15" s="442"/>
      <c r="W15" s="443"/>
      <c r="X15" s="444"/>
      <c r="Y15" s="444"/>
      <c r="Z15" s="444"/>
      <c r="AA15" s="444"/>
      <c r="AB15" s="444"/>
      <c r="AC15" s="445"/>
      <c r="AD15" s="443"/>
      <c r="AE15" s="444"/>
      <c r="AF15" s="444"/>
      <c r="AG15" s="444"/>
      <c r="AH15" s="444"/>
      <c r="AI15" s="444"/>
      <c r="AJ15" s="445"/>
      <c r="AK15" s="443"/>
      <c r="AL15" s="444"/>
      <c r="AM15" s="444"/>
      <c r="AN15" s="444"/>
      <c r="AO15" s="444"/>
      <c r="AP15" s="444"/>
      <c r="AQ15" s="445"/>
      <c r="AR15" s="443"/>
      <c r="AS15" s="444"/>
      <c r="AT15" s="444"/>
      <c r="AU15" s="444"/>
      <c r="AV15" s="444"/>
      <c r="AW15" s="444"/>
      <c r="AX15" s="445"/>
      <c r="AY15" s="443"/>
      <c r="AZ15" s="444"/>
      <c r="BA15" s="444"/>
      <c r="BB15" s="446"/>
      <c r="BC15" s="446"/>
      <c r="BD15" s="447"/>
      <c r="BE15" s="447"/>
      <c r="BF15" s="448"/>
      <c r="BG15" s="448"/>
      <c r="BH15" s="448"/>
      <c r="BI15" s="448"/>
      <c r="BJ15" s="448"/>
    </row>
    <row r="16" customFormat="false" ht="20.25" hidden="false" customHeight="true" outlineLevel="0" collapsed="false">
      <c r="A16" s="0"/>
      <c r="B16" s="200"/>
      <c r="C16" s="437"/>
      <c r="D16" s="437"/>
      <c r="E16" s="437"/>
      <c r="F16" s="437"/>
      <c r="G16" s="438"/>
      <c r="H16" s="438"/>
      <c r="I16" s="214"/>
      <c r="J16" s="214"/>
      <c r="K16" s="439"/>
      <c r="L16" s="439"/>
      <c r="M16" s="439"/>
      <c r="N16" s="439"/>
      <c r="O16" s="65"/>
      <c r="P16" s="65"/>
      <c r="Q16" s="65"/>
      <c r="R16" s="65"/>
      <c r="S16" s="65"/>
      <c r="T16" s="449" t="s">
        <v>85</v>
      </c>
      <c r="U16" s="450"/>
      <c r="V16" s="451"/>
      <c r="W16" s="229"/>
      <c r="X16" s="230"/>
      <c r="Y16" s="230"/>
      <c r="Z16" s="230"/>
      <c r="AA16" s="230"/>
      <c r="AB16" s="230"/>
      <c r="AC16" s="231"/>
      <c r="AD16" s="229"/>
      <c r="AE16" s="230"/>
      <c r="AF16" s="230"/>
      <c r="AG16" s="230"/>
      <c r="AH16" s="230"/>
      <c r="AI16" s="230"/>
      <c r="AJ16" s="231"/>
      <c r="AK16" s="229"/>
      <c r="AL16" s="230"/>
      <c r="AM16" s="230"/>
      <c r="AN16" s="230"/>
      <c r="AO16" s="230"/>
      <c r="AP16" s="230"/>
      <c r="AQ16" s="231"/>
      <c r="AR16" s="229"/>
      <c r="AS16" s="230"/>
      <c r="AT16" s="230"/>
      <c r="AU16" s="230"/>
      <c r="AV16" s="230"/>
      <c r="AW16" s="230"/>
      <c r="AX16" s="231"/>
      <c r="AY16" s="229"/>
      <c r="AZ16" s="230"/>
      <c r="BA16" s="230"/>
      <c r="BB16" s="339"/>
      <c r="BC16" s="339"/>
      <c r="BD16" s="340"/>
      <c r="BE16" s="340"/>
      <c r="BF16" s="448"/>
      <c r="BG16" s="448"/>
      <c r="BH16" s="448"/>
      <c r="BI16" s="448"/>
      <c r="BJ16" s="448"/>
    </row>
    <row r="17" customFormat="false" ht="20.25" hidden="false" customHeight="true" outlineLevel="0" collapsed="false">
      <c r="A17" s="0"/>
      <c r="B17" s="200" t="n">
        <f aca="false">B15+1</f>
        <v>2</v>
      </c>
      <c r="C17" s="452"/>
      <c r="D17" s="452"/>
      <c r="E17" s="452"/>
      <c r="F17" s="452"/>
      <c r="G17" s="453"/>
      <c r="H17" s="453"/>
      <c r="I17" s="454"/>
      <c r="J17" s="454"/>
      <c r="K17" s="455"/>
      <c r="L17" s="455"/>
      <c r="M17" s="455"/>
      <c r="N17" s="455"/>
      <c r="O17" s="76"/>
      <c r="P17" s="76"/>
      <c r="Q17" s="76"/>
      <c r="R17" s="76"/>
      <c r="S17" s="76"/>
      <c r="T17" s="456" t="s">
        <v>84</v>
      </c>
      <c r="U17" s="457"/>
      <c r="V17" s="458"/>
      <c r="W17" s="217"/>
      <c r="X17" s="218"/>
      <c r="Y17" s="218"/>
      <c r="Z17" s="218"/>
      <c r="AA17" s="218"/>
      <c r="AB17" s="218"/>
      <c r="AC17" s="219"/>
      <c r="AD17" s="217"/>
      <c r="AE17" s="218"/>
      <c r="AF17" s="218"/>
      <c r="AG17" s="218"/>
      <c r="AH17" s="218"/>
      <c r="AI17" s="218"/>
      <c r="AJ17" s="219"/>
      <c r="AK17" s="217"/>
      <c r="AL17" s="218"/>
      <c r="AM17" s="218"/>
      <c r="AN17" s="218"/>
      <c r="AO17" s="218"/>
      <c r="AP17" s="218"/>
      <c r="AQ17" s="219"/>
      <c r="AR17" s="217"/>
      <c r="AS17" s="218"/>
      <c r="AT17" s="218"/>
      <c r="AU17" s="218"/>
      <c r="AV17" s="218"/>
      <c r="AW17" s="218"/>
      <c r="AX17" s="219"/>
      <c r="AY17" s="217"/>
      <c r="AZ17" s="218"/>
      <c r="BA17" s="459"/>
      <c r="BB17" s="460"/>
      <c r="BC17" s="460"/>
      <c r="BD17" s="461"/>
      <c r="BE17" s="461"/>
      <c r="BF17" s="378"/>
      <c r="BG17" s="378"/>
      <c r="BH17" s="378"/>
      <c r="BI17" s="378"/>
      <c r="BJ17" s="378"/>
    </row>
    <row r="18" customFormat="false" ht="20.25" hidden="false" customHeight="true" outlineLevel="0" collapsed="false">
      <c r="A18" s="0"/>
      <c r="B18" s="200"/>
      <c r="C18" s="452"/>
      <c r="D18" s="452"/>
      <c r="E18" s="452"/>
      <c r="F18" s="452"/>
      <c r="G18" s="453"/>
      <c r="H18" s="453"/>
      <c r="I18" s="454"/>
      <c r="J18" s="454"/>
      <c r="K18" s="455"/>
      <c r="L18" s="455"/>
      <c r="M18" s="455"/>
      <c r="N18" s="455"/>
      <c r="O18" s="76"/>
      <c r="P18" s="76"/>
      <c r="Q18" s="76"/>
      <c r="R18" s="76"/>
      <c r="S18" s="76"/>
      <c r="T18" s="449" t="s">
        <v>85</v>
      </c>
      <c r="U18" s="450"/>
      <c r="V18" s="451"/>
      <c r="W18" s="229"/>
      <c r="X18" s="230"/>
      <c r="Y18" s="230"/>
      <c r="Z18" s="230"/>
      <c r="AA18" s="230"/>
      <c r="AB18" s="230"/>
      <c r="AC18" s="231"/>
      <c r="AD18" s="229"/>
      <c r="AE18" s="230"/>
      <c r="AF18" s="230"/>
      <c r="AG18" s="230"/>
      <c r="AH18" s="230"/>
      <c r="AI18" s="230"/>
      <c r="AJ18" s="231"/>
      <c r="AK18" s="229"/>
      <c r="AL18" s="230"/>
      <c r="AM18" s="230"/>
      <c r="AN18" s="230"/>
      <c r="AO18" s="230"/>
      <c r="AP18" s="230"/>
      <c r="AQ18" s="231"/>
      <c r="AR18" s="229"/>
      <c r="AS18" s="230"/>
      <c r="AT18" s="230"/>
      <c r="AU18" s="230"/>
      <c r="AV18" s="230"/>
      <c r="AW18" s="230"/>
      <c r="AX18" s="231"/>
      <c r="AY18" s="229"/>
      <c r="AZ18" s="230"/>
      <c r="BA18" s="230"/>
      <c r="BB18" s="339"/>
      <c r="BC18" s="339"/>
      <c r="BD18" s="340"/>
      <c r="BE18" s="340"/>
      <c r="BF18" s="378"/>
      <c r="BG18" s="378"/>
      <c r="BH18" s="378"/>
      <c r="BI18" s="378"/>
      <c r="BJ18" s="378"/>
    </row>
    <row r="19" customFormat="false" ht="20.25" hidden="false" customHeight="true" outlineLevel="0" collapsed="false">
      <c r="A19" s="0"/>
      <c r="B19" s="200" t="n">
        <f aca="false">B17+1</f>
        <v>3</v>
      </c>
      <c r="C19" s="452"/>
      <c r="D19" s="452"/>
      <c r="E19" s="452"/>
      <c r="F19" s="452"/>
      <c r="G19" s="453"/>
      <c r="H19" s="453"/>
      <c r="I19" s="454"/>
      <c r="J19" s="454"/>
      <c r="K19" s="455"/>
      <c r="L19" s="455"/>
      <c r="M19" s="455"/>
      <c r="N19" s="455"/>
      <c r="O19" s="76"/>
      <c r="P19" s="76"/>
      <c r="Q19" s="76"/>
      <c r="R19" s="76"/>
      <c r="S19" s="76"/>
      <c r="T19" s="456" t="s">
        <v>84</v>
      </c>
      <c r="U19" s="457"/>
      <c r="V19" s="458"/>
      <c r="W19" s="217"/>
      <c r="X19" s="218"/>
      <c r="Y19" s="218"/>
      <c r="Z19" s="218"/>
      <c r="AA19" s="218"/>
      <c r="AB19" s="218"/>
      <c r="AC19" s="219"/>
      <c r="AD19" s="217"/>
      <c r="AE19" s="218"/>
      <c r="AF19" s="218"/>
      <c r="AG19" s="218"/>
      <c r="AH19" s="218"/>
      <c r="AI19" s="218"/>
      <c r="AJ19" s="219"/>
      <c r="AK19" s="217"/>
      <c r="AL19" s="218"/>
      <c r="AM19" s="218"/>
      <c r="AN19" s="218"/>
      <c r="AO19" s="218"/>
      <c r="AP19" s="218"/>
      <c r="AQ19" s="219"/>
      <c r="AR19" s="217"/>
      <c r="AS19" s="218"/>
      <c r="AT19" s="218"/>
      <c r="AU19" s="218"/>
      <c r="AV19" s="218"/>
      <c r="AW19" s="218"/>
      <c r="AX19" s="219"/>
      <c r="AY19" s="217"/>
      <c r="AZ19" s="218"/>
      <c r="BA19" s="459"/>
      <c r="BB19" s="460"/>
      <c r="BC19" s="460"/>
      <c r="BD19" s="461"/>
      <c r="BE19" s="461"/>
      <c r="BF19" s="378"/>
      <c r="BG19" s="378"/>
      <c r="BH19" s="378"/>
      <c r="BI19" s="378"/>
      <c r="BJ19" s="378"/>
    </row>
    <row r="20" customFormat="false" ht="20.25" hidden="false" customHeight="true" outlineLevel="0" collapsed="false">
      <c r="A20" s="0"/>
      <c r="B20" s="200"/>
      <c r="C20" s="452"/>
      <c r="D20" s="452"/>
      <c r="E20" s="452"/>
      <c r="F20" s="452"/>
      <c r="G20" s="453"/>
      <c r="H20" s="453"/>
      <c r="I20" s="454"/>
      <c r="J20" s="454"/>
      <c r="K20" s="455"/>
      <c r="L20" s="455"/>
      <c r="M20" s="455"/>
      <c r="N20" s="455"/>
      <c r="O20" s="76"/>
      <c r="P20" s="76"/>
      <c r="Q20" s="76"/>
      <c r="R20" s="76"/>
      <c r="S20" s="76"/>
      <c r="T20" s="449" t="s">
        <v>85</v>
      </c>
      <c r="U20" s="450"/>
      <c r="V20" s="451"/>
      <c r="W20" s="229"/>
      <c r="X20" s="230"/>
      <c r="Y20" s="230"/>
      <c r="Z20" s="230"/>
      <c r="AA20" s="230"/>
      <c r="AB20" s="230"/>
      <c r="AC20" s="231"/>
      <c r="AD20" s="229"/>
      <c r="AE20" s="230"/>
      <c r="AF20" s="230"/>
      <c r="AG20" s="230"/>
      <c r="AH20" s="230"/>
      <c r="AI20" s="230"/>
      <c r="AJ20" s="231"/>
      <c r="AK20" s="229"/>
      <c r="AL20" s="230"/>
      <c r="AM20" s="230"/>
      <c r="AN20" s="230"/>
      <c r="AO20" s="230"/>
      <c r="AP20" s="230"/>
      <c r="AQ20" s="231"/>
      <c r="AR20" s="229"/>
      <c r="AS20" s="230"/>
      <c r="AT20" s="230"/>
      <c r="AU20" s="230"/>
      <c r="AV20" s="230"/>
      <c r="AW20" s="230"/>
      <c r="AX20" s="231"/>
      <c r="AY20" s="229"/>
      <c r="AZ20" s="230"/>
      <c r="BA20" s="230"/>
      <c r="BB20" s="339"/>
      <c r="BC20" s="339"/>
      <c r="BD20" s="340"/>
      <c r="BE20" s="340"/>
      <c r="BF20" s="378"/>
      <c r="BG20" s="378"/>
      <c r="BH20" s="378"/>
      <c r="BI20" s="378"/>
      <c r="BJ20" s="378"/>
    </row>
    <row r="21" customFormat="false" ht="20.25" hidden="false" customHeight="true" outlineLevel="0" collapsed="false">
      <c r="A21" s="0"/>
      <c r="B21" s="200" t="n">
        <f aca="false">B19+1</f>
        <v>4</v>
      </c>
      <c r="C21" s="452"/>
      <c r="D21" s="452"/>
      <c r="E21" s="452"/>
      <c r="F21" s="452"/>
      <c r="G21" s="453"/>
      <c r="H21" s="453"/>
      <c r="I21" s="454"/>
      <c r="J21" s="454"/>
      <c r="K21" s="455"/>
      <c r="L21" s="455"/>
      <c r="M21" s="455"/>
      <c r="N21" s="455"/>
      <c r="O21" s="76"/>
      <c r="P21" s="76"/>
      <c r="Q21" s="76"/>
      <c r="R21" s="76"/>
      <c r="S21" s="76"/>
      <c r="T21" s="456" t="s">
        <v>84</v>
      </c>
      <c r="U21" s="457"/>
      <c r="V21" s="458"/>
      <c r="W21" s="217"/>
      <c r="X21" s="218"/>
      <c r="Y21" s="218"/>
      <c r="Z21" s="218"/>
      <c r="AA21" s="218"/>
      <c r="AB21" s="218"/>
      <c r="AC21" s="219"/>
      <c r="AD21" s="217"/>
      <c r="AE21" s="218"/>
      <c r="AF21" s="218"/>
      <c r="AG21" s="218"/>
      <c r="AH21" s="218"/>
      <c r="AI21" s="218"/>
      <c r="AJ21" s="219"/>
      <c r="AK21" s="217"/>
      <c r="AL21" s="218"/>
      <c r="AM21" s="218"/>
      <c r="AN21" s="218"/>
      <c r="AO21" s="218"/>
      <c r="AP21" s="218"/>
      <c r="AQ21" s="219"/>
      <c r="AR21" s="217"/>
      <c r="AS21" s="218"/>
      <c r="AT21" s="218"/>
      <c r="AU21" s="218"/>
      <c r="AV21" s="218"/>
      <c r="AW21" s="218"/>
      <c r="AX21" s="219"/>
      <c r="AY21" s="217"/>
      <c r="AZ21" s="218"/>
      <c r="BA21" s="459"/>
      <c r="BB21" s="460"/>
      <c r="BC21" s="460"/>
      <c r="BD21" s="461"/>
      <c r="BE21" s="461"/>
      <c r="BF21" s="378"/>
      <c r="BG21" s="378"/>
      <c r="BH21" s="378"/>
      <c r="BI21" s="378"/>
      <c r="BJ21" s="378"/>
    </row>
    <row r="22" customFormat="false" ht="20.25" hidden="false" customHeight="true" outlineLevel="0" collapsed="false">
      <c r="A22" s="0"/>
      <c r="B22" s="200"/>
      <c r="C22" s="452"/>
      <c r="D22" s="452"/>
      <c r="E22" s="452"/>
      <c r="F22" s="452"/>
      <c r="G22" s="453"/>
      <c r="H22" s="453"/>
      <c r="I22" s="454"/>
      <c r="J22" s="454"/>
      <c r="K22" s="455"/>
      <c r="L22" s="455"/>
      <c r="M22" s="455"/>
      <c r="N22" s="455"/>
      <c r="O22" s="76"/>
      <c r="P22" s="76"/>
      <c r="Q22" s="76"/>
      <c r="R22" s="76"/>
      <c r="S22" s="76"/>
      <c r="T22" s="449" t="s">
        <v>85</v>
      </c>
      <c r="U22" s="450"/>
      <c r="V22" s="451"/>
      <c r="W22" s="229"/>
      <c r="X22" s="230"/>
      <c r="Y22" s="230"/>
      <c r="Z22" s="230"/>
      <c r="AA22" s="230"/>
      <c r="AB22" s="230"/>
      <c r="AC22" s="231"/>
      <c r="AD22" s="229"/>
      <c r="AE22" s="230"/>
      <c r="AF22" s="230"/>
      <c r="AG22" s="230"/>
      <c r="AH22" s="230"/>
      <c r="AI22" s="230"/>
      <c r="AJ22" s="231"/>
      <c r="AK22" s="229"/>
      <c r="AL22" s="230"/>
      <c r="AM22" s="230"/>
      <c r="AN22" s="230"/>
      <c r="AO22" s="230"/>
      <c r="AP22" s="230"/>
      <c r="AQ22" s="231"/>
      <c r="AR22" s="229"/>
      <c r="AS22" s="230"/>
      <c r="AT22" s="230"/>
      <c r="AU22" s="230"/>
      <c r="AV22" s="230"/>
      <c r="AW22" s="230"/>
      <c r="AX22" s="231"/>
      <c r="AY22" s="229"/>
      <c r="AZ22" s="230"/>
      <c r="BA22" s="230"/>
      <c r="BB22" s="339"/>
      <c r="BC22" s="339"/>
      <c r="BD22" s="340"/>
      <c r="BE22" s="340"/>
      <c r="BF22" s="378"/>
      <c r="BG22" s="378"/>
      <c r="BH22" s="378"/>
      <c r="BI22" s="378"/>
      <c r="BJ22" s="378"/>
    </row>
    <row r="23" customFormat="false" ht="20.25" hidden="false" customHeight="true" outlineLevel="0" collapsed="false">
      <c r="A23" s="0"/>
      <c r="B23" s="200" t="n">
        <f aca="false">B21+1</f>
        <v>5</v>
      </c>
      <c r="C23" s="452"/>
      <c r="D23" s="452"/>
      <c r="E23" s="452"/>
      <c r="F23" s="452"/>
      <c r="G23" s="453"/>
      <c r="H23" s="453"/>
      <c r="I23" s="454"/>
      <c r="J23" s="454"/>
      <c r="K23" s="455"/>
      <c r="L23" s="455"/>
      <c r="M23" s="455"/>
      <c r="N23" s="455"/>
      <c r="O23" s="76"/>
      <c r="P23" s="76"/>
      <c r="Q23" s="76"/>
      <c r="R23" s="76"/>
      <c r="S23" s="76"/>
      <c r="T23" s="456" t="s">
        <v>84</v>
      </c>
      <c r="U23" s="457"/>
      <c r="V23" s="458"/>
      <c r="W23" s="217"/>
      <c r="X23" s="218"/>
      <c r="Y23" s="218"/>
      <c r="Z23" s="218"/>
      <c r="AA23" s="218"/>
      <c r="AB23" s="218"/>
      <c r="AC23" s="219"/>
      <c r="AD23" s="217"/>
      <c r="AE23" s="218"/>
      <c r="AF23" s="218"/>
      <c r="AG23" s="218"/>
      <c r="AH23" s="218"/>
      <c r="AI23" s="218"/>
      <c r="AJ23" s="219"/>
      <c r="AK23" s="217"/>
      <c r="AL23" s="218"/>
      <c r="AM23" s="218"/>
      <c r="AN23" s="218"/>
      <c r="AO23" s="218"/>
      <c r="AP23" s="218"/>
      <c r="AQ23" s="219"/>
      <c r="AR23" s="217"/>
      <c r="AS23" s="218"/>
      <c r="AT23" s="218"/>
      <c r="AU23" s="218"/>
      <c r="AV23" s="218"/>
      <c r="AW23" s="218"/>
      <c r="AX23" s="219"/>
      <c r="AY23" s="217"/>
      <c r="AZ23" s="218"/>
      <c r="BA23" s="459"/>
      <c r="BB23" s="460"/>
      <c r="BC23" s="460"/>
      <c r="BD23" s="461"/>
      <c r="BE23" s="461"/>
      <c r="BF23" s="378"/>
      <c r="BG23" s="378"/>
      <c r="BH23" s="378"/>
      <c r="BI23" s="378"/>
      <c r="BJ23" s="378"/>
    </row>
    <row r="24" customFormat="false" ht="20.25" hidden="false" customHeight="true" outlineLevel="0" collapsed="false">
      <c r="A24" s="0"/>
      <c r="B24" s="200"/>
      <c r="C24" s="452"/>
      <c r="D24" s="452"/>
      <c r="E24" s="452"/>
      <c r="F24" s="452"/>
      <c r="G24" s="453"/>
      <c r="H24" s="453"/>
      <c r="I24" s="454"/>
      <c r="J24" s="454"/>
      <c r="K24" s="455"/>
      <c r="L24" s="455"/>
      <c r="M24" s="455"/>
      <c r="N24" s="455"/>
      <c r="O24" s="76"/>
      <c r="P24" s="76"/>
      <c r="Q24" s="76"/>
      <c r="R24" s="76"/>
      <c r="S24" s="76"/>
      <c r="T24" s="462" t="s">
        <v>85</v>
      </c>
      <c r="U24" s="463"/>
      <c r="V24" s="464"/>
      <c r="W24" s="229"/>
      <c r="X24" s="230"/>
      <c r="Y24" s="230"/>
      <c r="Z24" s="230"/>
      <c r="AA24" s="230"/>
      <c r="AB24" s="230"/>
      <c r="AC24" s="231"/>
      <c r="AD24" s="229"/>
      <c r="AE24" s="230"/>
      <c r="AF24" s="230"/>
      <c r="AG24" s="230"/>
      <c r="AH24" s="230"/>
      <c r="AI24" s="230"/>
      <c r="AJ24" s="231"/>
      <c r="AK24" s="229"/>
      <c r="AL24" s="230"/>
      <c r="AM24" s="230"/>
      <c r="AN24" s="230"/>
      <c r="AO24" s="230"/>
      <c r="AP24" s="230"/>
      <c r="AQ24" s="231"/>
      <c r="AR24" s="229"/>
      <c r="AS24" s="230"/>
      <c r="AT24" s="230"/>
      <c r="AU24" s="230"/>
      <c r="AV24" s="230"/>
      <c r="AW24" s="230"/>
      <c r="AX24" s="231"/>
      <c r="AY24" s="229"/>
      <c r="AZ24" s="230"/>
      <c r="BA24" s="230"/>
      <c r="BB24" s="339"/>
      <c r="BC24" s="339"/>
      <c r="BD24" s="340"/>
      <c r="BE24" s="340"/>
      <c r="BF24" s="378"/>
      <c r="BG24" s="378"/>
      <c r="BH24" s="378"/>
      <c r="BI24" s="378"/>
      <c r="BJ24" s="378"/>
    </row>
    <row r="25" customFormat="false" ht="20.25" hidden="false" customHeight="true" outlineLevel="0" collapsed="false">
      <c r="A25" s="0"/>
      <c r="B25" s="200" t="n">
        <f aca="false">B23+1</f>
        <v>6</v>
      </c>
      <c r="C25" s="452"/>
      <c r="D25" s="452"/>
      <c r="E25" s="452"/>
      <c r="F25" s="452"/>
      <c r="G25" s="453"/>
      <c r="H25" s="453"/>
      <c r="I25" s="454"/>
      <c r="J25" s="454"/>
      <c r="K25" s="455"/>
      <c r="L25" s="455"/>
      <c r="M25" s="455"/>
      <c r="N25" s="455"/>
      <c r="O25" s="76"/>
      <c r="P25" s="76"/>
      <c r="Q25" s="76"/>
      <c r="R25" s="76"/>
      <c r="S25" s="76"/>
      <c r="T25" s="465" t="s">
        <v>84</v>
      </c>
      <c r="U25" s="466"/>
      <c r="V25" s="467"/>
      <c r="W25" s="217"/>
      <c r="X25" s="218"/>
      <c r="Y25" s="218"/>
      <c r="Z25" s="218"/>
      <c r="AA25" s="218"/>
      <c r="AB25" s="218"/>
      <c r="AC25" s="219"/>
      <c r="AD25" s="217"/>
      <c r="AE25" s="218"/>
      <c r="AF25" s="218"/>
      <c r="AG25" s="218"/>
      <c r="AH25" s="218"/>
      <c r="AI25" s="218"/>
      <c r="AJ25" s="219"/>
      <c r="AK25" s="217"/>
      <c r="AL25" s="218"/>
      <c r="AM25" s="218"/>
      <c r="AN25" s="218"/>
      <c r="AO25" s="218"/>
      <c r="AP25" s="218"/>
      <c r="AQ25" s="219"/>
      <c r="AR25" s="217"/>
      <c r="AS25" s="218"/>
      <c r="AT25" s="218"/>
      <c r="AU25" s="218"/>
      <c r="AV25" s="218"/>
      <c r="AW25" s="218"/>
      <c r="AX25" s="219"/>
      <c r="AY25" s="217"/>
      <c r="AZ25" s="218"/>
      <c r="BA25" s="459"/>
      <c r="BB25" s="460"/>
      <c r="BC25" s="460"/>
      <c r="BD25" s="461"/>
      <c r="BE25" s="461"/>
      <c r="BF25" s="378"/>
      <c r="BG25" s="378"/>
      <c r="BH25" s="378"/>
      <c r="BI25" s="378"/>
      <c r="BJ25" s="378"/>
    </row>
    <row r="26" customFormat="false" ht="20.25" hidden="false" customHeight="true" outlineLevel="0" collapsed="false">
      <c r="A26" s="0"/>
      <c r="B26" s="200"/>
      <c r="C26" s="452"/>
      <c r="D26" s="452"/>
      <c r="E26" s="452"/>
      <c r="F26" s="452"/>
      <c r="G26" s="453"/>
      <c r="H26" s="453"/>
      <c r="I26" s="454"/>
      <c r="J26" s="454"/>
      <c r="K26" s="455"/>
      <c r="L26" s="455"/>
      <c r="M26" s="455"/>
      <c r="N26" s="455"/>
      <c r="O26" s="76"/>
      <c r="P26" s="76"/>
      <c r="Q26" s="76"/>
      <c r="R26" s="76"/>
      <c r="S26" s="76"/>
      <c r="T26" s="449" t="s">
        <v>85</v>
      </c>
      <c r="U26" s="450"/>
      <c r="V26" s="451"/>
      <c r="W26" s="229"/>
      <c r="X26" s="230"/>
      <c r="Y26" s="230"/>
      <c r="Z26" s="230"/>
      <c r="AA26" s="230"/>
      <c r="AB26" s="230"/>
      <c r="AC26" s="231"/>
      <c r="AD26" s="229"/>
      <c r="AE26" s="230"/>
      <c r="AF26" s="230"/>
      <c r="AG26" s="230"/>
      <c r="AH26" s="230"/>
      <c r="AI26" s="230"/>
      <c r="AJ26" s="231"/>
      <c r="AK26" s="229"/>
      <c r="AL26" s="230"/>
      <c r="AM26" s="230"/>
      <c r="AN26" s="230"/>
      <c r="AO26" s="230"/>
      <c r="AP26" s="230"/>
      <c r="AQ26" s="231"/>
      <c r="AR26" s="229"/>
      <c r="AS26" s="230"/>
      <c r="AT26" s="230"/>
      <c r="AU26" s="230"/>
      <c r="AV26" s="230"/>
      <c r="AW26" s="230"/>
      <c r="AX26" s="231"/>
      <c r="AY26" s="229"/>
      <c r="AZ26" s="230"/>
      <c r="BA26" s="230"/>
      <c r="BB26" s="339"/>
      <c r="BC26" s="339"/>
      <c r="BD26" s="340"/>
      <c r="BE26" s="340"/>
      <c r="BF26" s="378"/>
      <c r="BG26" s="378"/>
      <c r="BH26" s="378"/>
      <c r="BI26" s="378"/>
      <c r="BJ26" s="378"/>
    </row>
    <row r="27" customFormat="false" ht="20.25" hidden="false" customHeight="true" outlineLevel="0" collapsed="false">
      <c r="A27" s="0"/>
      <c r="B27" s="200" t="n">
        <f aca="false">B25+1</f>
        <v>7</v>
      </c>
      <c r="C27" s="452"/>
      <c r="D27" s="452"/>
      <c r="E27" s="452"/>
      <c r="F27" s="452"/>
      <c r="G27" s="453"/>
      <c r="H27" s="453"/>
      <c r="I27" s="454"/>
      <c r="J27" s="454"/>
      <c r="K27" s="455"/>
      <c r="L27" s="455"/>
      <c r="M27" s="455"/>
      <c r="N27" s="455"/>
      <c r="O27" s="76"/>
      <c r="P27" s="76"/>
      <c r="Q27" s="76"/>
      <c r="R27" s="76"/>
      <c r="S27" s="76"/>
      <c r="T27" s="456" t="s">
        <v>84</v>
      </c>
      <c r="U27" s="457"/>
      <c r="V27" s="458"/>
      <c r="W27" s="217"/>
      <c r="X27" s="218"/>
      <c r="Y27" s="218"/>
      <c r="Z27" s="218"/>
      <c r="AA27" s="218"/>
      <c r="AB27" s="218"/>
      <c r="AC27" s="219"/>
      <c r="AD27" s="217"/>
      <c r="AE27" s="218"/>
      <c r="AF27" s="218"/>
      <c r="AG27" s="218"/>
      <c r="AH27" s="218"/>
      <c r="AI27" s="218"/>
      <c r="AJ27" s="219"/>
      <c r="AK27" s="217"/>
      <c r="AL27" s="218"/>
      <c r="AM27" s="218"/>
      <c r="AN27" s="218"/>
      <c r="AO27" s="218"/>
      <c r="AP27" s="218"/>
      <c r="AQ27" s="219"/>
      <c r="AR27" s="217"/>
      <c r="AS27" s="218"/>
      <c r="AT27" s="218"/>
      <c r="AU27" s="218"/>
      <c r="AV27" s="218"/>
      <c r="AW27" s="218"/>
      <c r="AX27" s="219"/>
      <c r="AY27" s="217"/>
      <c r="AZ27" s="218"/>
      <c r="BA27" s="459"/>
      <c r="BB27" s="460"/>
      <c r="BC27" s="460"/>
      <c r="BD27" s="461"/>
      <c r="BE27" s="461"/>
      <c r="BF27" s="378"/>
      <c r="BG27" s="378"/>
      <c r="BH27" s="378"/>
      <c r="BI27" s="378"/>
      <c r="BJ27" s="378"/>
    </row>
    <row r="28" customFormat="false" ht="20.25" hidden="false" customHeight="true" outlineLevel="0" collapsed="false">
      <c r="A28" s="0"/>
      <c r="B28" s="200"/>
      <c r="C28" s="452"/>
      <c r="D28" s="452"/>
      <c r="E28" s="452"/>
      <c r="F28" s="452"/>
      <c r="G28" s="453"/>
      <c r="H28" s="453"/>
      <c r="I28" s="454"/>
      <c r="J28" s="454"/>
      <c r="K28" s="455"/>
      <c r="L28" s="455"/>
      <c r="M28" s="455"/>
      <c r="N28" s="455"/>
      <c r="O28" s="76"/>
      <c r="P28" s="76"/>
      <c r="Q28" s="76"/>
      <c r="R28" s="76"/>
      <c r="S28" s="76"/>
      <c r="T28" s="449" t="s">
        <v>85</v>
      </c>
      <c r="U28" s="450"/>
      <c r="V28" s="451"/>
      <c r="W28" s="229"/>
      <c r="X28" s="230"/>
      <c r="Y28" s="230"/>
      <c r="Z28" s="230"/>
      <c r="AA28" s="230"/>
      <c r="AB28" s="230"/>
      <c r="AC28" s="231"/>
      <c r="AD28" s="229"/>
      <c r="AE28" s="230"/>
      <c r="AF28" s="230"/>
      <c r="AG28" s="230"/>
      <c r="AH28" s="230"/>
      <c r="AI28" s="230"/>
      <c r="AJ28" s="231"/>
      <c r="AK28" s="229"/>
      <c r="AL28" s="230"/>
      <c r="AM28" s="230"/>
      <c r="AN28" s="230"/>
      <c r="AO28" s="230"/>
      <c r="AP28" s="230"/>
      <c r="AQ28" s="231"/>
      <c r="AR28" s="229"/>
      <c r="AS28" s="230"/>
      <c r="AT28" s="230"/>
      <c r="AU28" s="230"/>
      <c r="AV28" s="230"/>
      <c r="AW28" s="230"/>
      <c r="AX28" s="231"/>
      <c r="AY28" s="229"/>
      <c r="AZ28" s="230"/>
      <c r="BA28" s="230"/>
      <c r="BB28" s="339"/>
      <c r="BC28" s="339"/>
      <c r="BD28" s="340"/>
      <c r="BE28" s="340"/>
      <c r="BF28" s="378"/>
      <c r="BG28" s="378"/>
      <c r="BH28" s="378"/>
      <c r="BI28" s="378"/>
      <c r="BJ28" s="378"/>
    </row>
    <row r="29" customFormat="false" ht="20.25" hidden="false" customHeight="true" outlineLevel="0" collapsed="false">
      <c r="A29" s="0"/>
      <c r="B29" s="200" t="n">
        <f aca="false">B27+1</f>
        <v>8</v>
      </c>
      <c r="C29" s="452"/>
      <c r="D29" s="452"/>
      <c r="E29" s="452"/>
      <c r="F29" s="452"/>
      <c r="G29" s="453"/>
      <c r="H29" s="453"/>
      <c r="I29" s="454"/>
      <c r="J29" s="454"/>
      <c r="K29" s="455"/>
      <c r="L29" s="455"/>
      <c r="M29" s="455"/>
      <c r="N29" s="455"/>
      <c r="O29" s="76"/>
      <c r="P29" s="76"/>
      <c r="Q29" s="76"/>
      <c r="R29" s="76"/>
      <c r="S29" s="76"/>
      <c r="T29" s="456" t="s">
        <v>84</v>
      </c>
      <c r="U29" s="457"/>
      <c r="V29" s="458"/>
      <c r="W29" s="217"/>
      <c r="X29" s="218"/>
      <c r="Y29" s="218"/>
      <c r="Z29" s="218"/>
      <c r="AA29" s="218"/>
      <c r="AB29" s="218"/>
      <c r="AC29" s="219"/>
      <c r="AD29" s="217"/>
      <c r="AE29" s="218"/>
      <c r="AF29" s="218"/>
      <c r="AG29" s="218"/>
      <c r="AH29" s="218"/>
      <c r="AI29" s="218"/>
      <c r="AJ29" s="219"/>
      <c r="AK29" s="217"/>
      <c r="AL29" s="218"/>
      <c r="AM29" s="218"/>
      <c r="AN29" s="218"/>
      <c r="AO29" s="218"/>
      <c r="AP29" s="218"/>
      <c r="AQ29" s="219"/>
      <c r="AR29" s="217"/>
      <c r="AS29" s="218"/>
      <c r="AT29" s="218"/>
      <c r="AU29" s="218"/>
      <c r="AV29" s="218"/>
      <c r="AW29" s="218"/>
      <c r="AX29" s="219"/>
      <c r="AY29" s="217"/>
      <c r="AZ29" s="218"/>
      <c r="BA29" s="459"/>
      <c r="BB29" s="460"/>
      <c r="BC29" s="460"/>
      <c r="BD29" s="461"/>
      <c r="BE29" s="461"/>
      <c r="BF29" s="378"/>
      <c r="BG29" s="378"/>
      <c r="BH29" s="378"/>
      <c r="BI29" s="378"/>
      <c r="BJ29" s="378"/>
    </row>
    <row r="30" customFormat="false" ht="20.25" hidden="false" customHeight="true" outlineLevel="0" collapsed="false">
      <c r="A30" s="0"/>
      <c r="B30" s="200"/>
      <c r="C30" s="452"/>
      <c r="D30" s="452"/>
      <c r="E30" s="452"/>
      <c r="F30" s="452"/>
      <c r="G30" s="453"/>
      <c r="H30" s="453"/>
      <c r="I30" s="454"/>
      <c r="J30" s="454"/>
      <c r="K30" s="455"/>
      <c r="L30" s="455"/>
      <c r="M30" s="455"/>
      <c r="N30" s="455"/>
      <c r="O30" s="76"/>
      <c r="P30" s="76"/>
      <c r="Q30" s="76"/>
      <c r="R30" s="76"/>
      <c r="S30" s="76"/>
      <c r="T30" s="449" t="s">
        <v>85</v>
      </c>
      <c r="U30" s="450"/>
      <c r="V30" s="451"/>
      <c r="W30" s="229"/>
      <c r="X30" s="230"/>
      <c r="Y30" s="230"/>
      <c r="Z30" s="230"/>
      <c r="AA30" s="230"/>
      <c r="AB30" s="230"/>
      <c r="AC30" s="231"/>
      <c r="AD30" s="229"/>
      <c r="AE30" s="230"/>
      <c r="AF30" s="230"/>
      <c r="AG30" s="230"/>
      <c r="AH30" s="230"/>
      <c r="AI30" s="230"/>
      <c r="AJ30" s="231"/>
      <c r="AK30" s="229"/>
      <c r="AL30" s="230"/>
      <c r="AM30" s="230"/>
      <c r="AN30" s="230"/>
      <c r="AO30" s="230"/>
      <c r="AP30" s="230"/>
      <c r="AQ30" s="231"/>
      <c r="AR30" s="229"/>
      <c r="AS30" s="230"/>
      <c r="AT30" s="230"/>
      <c r="AU30" s="230"/>
      <c r="AV30" s="230"/>
      <c r="AW30" s="230"/>
      <c r="AX30" s="231"/>
      <c r="AY30" s="229"/>
      <c r="AZ30" s="230"/>
      <c r="BA30" s="230"/>
      <c r="BB30" s="339"/>
      <c r="BC30" s="339"/>
      <c r="BD30" s="340"/>
      <c r="BE30" s="340"/>
      <c r="BF30" s="378"/>
      <c r="BG30" s="378"/>
      <c r="BH30" s="378"/>
      <c r="BI30" s="378"/>
      <c r="BJ30" s="378"/>
    </row>
    <row r="31" customFormat="false" ht="20.25" hidden="false" customHeight="true" outlineLevel="0" collapsed="false">
      <c r="A31" s="0"/>
      <c r="B31" s="200" t="n">
        <f aca="false">B29+1</f>
        <v>9</v>
      </c>
      <c r="C31" s="452"/>
      <c r="D31" s="452"/>
      <c r="E31" s="452"/>
      <c r="F31" s="452"/>
      <c r="G31" s="453"/>
      <c r="H31" s="453"/>
      <c r="I31" s="454"/>
      <c r="J31" s="454"/>
      <c r="K31" s="455"/>
      <c r="L31" s="455"/>
      <c r="M31" s="455"/>
      <c r="N31" s="455"/>
      <c r="O31" s="76"/>
      <c r="P31" s="76"/>
      <c r="Q31" s="76"/>
      <c r="R31" s="76"/>
      <c r="S31" s="76"/>
      <c r="T31" s="456" t="s">
        <v>84</v>
      </c>
      <c r="U31" s="457"/>
      <c r="V31" s="458"/>
      <c r="W31" s="217"/>
      <c r="X31" s="218"/>
      <c r="Y31" s="218"/>
      <c r="Z31" s="218"/>
      <c r="AA31" s="218"/>
      <c r="AB31" s="218"/>
      <c r="AC31" s="219"/>
      <c r="AD31" s="217"/>
      <c r="AE31" s="218"/>
      <c r="AF31" s="218"/>
      <c r="AG31" s="218"/>
      <c r="AH31" s="218"/>
      <c r="AI31" s="218"/>
      <c r="AJ31" s="219"/>
      <c r="AK31" s="217"/>
      <c r="AL31" s="218"/>
      <c r="AM31" s="218"/>
      <c r="AN31" s="218"/>
      <c r="AO31" s="218"/>
      <c r="AP31" s="218"/>
      <c r="AQ31" s="219"/>
      <c r="AR31" s="217"/>
      <c r="AS31" s="218"/>
      <c r="AT31" s="218"/>
      <c r="AU31" s="218"/>
      <c r="AV31" s="218"/>
      <c r="AW31" s="218"/>
      <c r="AX31" s="219"/>
      <c r="AY31" s="217"/>
      <c r="AZ31" s="218"/>
      <c r="BA31" s="459"/>
      <c r="BB31" s="460"/>
      <c r="BC31" s="460"/>
      <c r="BD31" s="461"/>
      <c r="BE31" s="461"/>
      <c r="BF31" s="378"/>
      <c r="BG31" s="378"/>
      <c r="BH31" s="378"/>
      <c r="BI31" s="378"/>
      <c r="BJ31" s="378"/>
    </row>
    <row r="32" customFormat="false" ht="20.25" hidden="false" customHeight="true" outlineLevel="0" collapsed="false">
      <c r="A32" s="0"/>
      <c r="B32" s="200"/>
      <c r="C32" s="452"/>
      <c r="D32" s="452"/>
      <c r="E32" s="452"/>
      <c r="F32" s="452"/>
      <c r="G32" s="453"/>
      <c r="H32" s="453"/>
      <c r="I32" s="454"/>
      <c r="J32" s="454"/>
      <c r="K32" s="455"/>
      <c r="L32" s="455"/>
      <c r="M32" s="455"/>
      <c r="N32" s="455"/>
      <c r="O32" s="76"/>
      <c r="P32" s="76"/>
      <c r="Q32" s="76"/>
      <c r="R32" s="76"/>
      <c r="S32" s="76"/>
      <c r="T32" s="462" t="s">
        <v>85</v>
      </c>
      <c r="U32" s="463"/>
      <c r="V32" s="464"/>
      <c r="W32" s="229"/>
      <c r="X32" s="230"/>
      <c r="Y32" s="230"/>
      <c r="Z32" s="230"/>
      <c r="AA32" s="230"/>
      <c r="AB32" s="230"/>
      <c r="AC32" s="231"/>
      <c r="AD32" s="229"/>
      <c r="AE32" s="230"/>
      <c r="AF32" s="230"/>
      <c r="AG32" s="230"/>
      <c r="AH32" s="230"/>
      <c r="AI32" s="230"/>
      <c r="AJ32" s="231"/>
      <c r="AK32" s="229"/>
      <c r="AL32" s="230"/>
      <c r="AM32" s="230"/>
      <c r="AN32" s="230"/>
      <c r="AO32" s="230"/>
      <c r="AP32" s="230"/>
      <c r="AQ32" s="231"/>
      <c r="AR32" s="229"/>
      <c r="AS32" s="230"/>
      <c r="AT32" s="230"/>
      <c r="AU32" s="230"/>
      <c r="AV32" s="230"/>
      <c r="AW32" s="230"/>
      <c r="AX32" s="231"/>
      <c r="AY32" s="229"/>
      <c r="AZ32" s="230"/>
      <c r="BA32" s="230"/>
      <c r="BB32" s="339"/>
      <c r="BC32" s="339"/>
      <c r="BD32" s="340"/>
      <c r="BE32" s="340"/>
      <c r="BF32" s="378"/>
      <c r="BG32" s="378"/>
      <c r="BH32" s="378"/>
      <c r="BI32" s="378"/>
      <c r="BJ32" s="378"/>
    </row>
    <row r="33" customFormat="false" ht="20.25" hidden="false" customHeight="true" outlineLevel="0" collapsed="false">
      <c r="A33" s="0"/>
      <c r="B33" s="200" t="n">
        <f aca="false">B31+1</f>
        <v>10</v>
      </c>
      <c r="C33" s="452"/>
      <c r="D33" s="452"/>
      <c r="E33" s="452"/>
      <c r="F33" s="452"/>
      <c r="G33" s="453"/>
      <c r="H33" s="453"/>
      <c r="I33" s="454"/>
      <c r="J33" s="454"/>
      <c r="K33" s="455"/>
      <c r="L33" s="455"/>
      <c r="M33" s="455"/>
      <c r="N33" s="455"/>
      <c r="O33" s="76"/>
      <c r="P33" s="76"/>
      <c r="Q33" s="76"/>
      <c r="R33" s="76"/>
      <c r="S33" s="76"/>
      <c r="T33" s="465" t="s">
        <v>84</v>
      </c>
      <c r="U33" s="466"/>
      <c r="V33" s="467"/>
      <c r="W33" s="217"/>
      <c r="X33" s="218"/>
      <c r="Y33" s="218"/>
      <c r="Z33" s="218"/>
      <c r="AA33" s="218"/>
      <c r="AB33" s="218"/>
      <c r="AC33" s="219"/>
      <c r="AD33" s="217"/>
      <c r="AE33" s="218"/>
      <c r="AF33" s="218"/>
      <c r="AG33" s="218"/>
      <c r="AH33" s="218"/>
      <c r="AI33" s="218"/>
      <c r="AJ33" s="219"/>
      <c r="AK33" s="217"/>
      <c r="AL33" s="218"/>
      <c r="AM33" s="218"/>
      <c r="AN33" s="218"/>
      <c r="AO33" s="218"/>
      <c r="AP33" s="218"/>
      <c r="AQ33" s="219"/>
      <c r="AR33" s="217"/>
      <c r="AS33" s="218"/>
      <c r="AT33" s="218"/>
      <c r="AU33" s="218"/>
      <c r="AV33" s="218"/>
      <c r="AW33" s="218"/>
      <c r="AX33" s="219"/>
      <c r="AY33" s="217"/>
      <c r="AZ33" s="218"/>
      <c r="BA33" s="459"/>
      <c r="BB33" s="460"/>
      <c r="BC33" s="460"/>
      <c r="BD33" s="461"/>
      <c r="BE33" s="461"/>
      <c r="BF33" s="378"/>
      <c r="BG33" s="378"/>
      <c r="BH33" s="378"/>
      <c r="BI33" s="378"/>
      <c r="BJ33" s="378"/>
    </row>
    <row r="34" customFormat="false" ht="20.25" hidden="false" customHeight="true" outlineLevel="0" collapsed="false">
      <c r="A34" s="0"/>
      <c r="B34" s="200"/>
      <c r="C34" s="452"/>
      <c r="D34" s="452"/>
      <c r="E34" s="452"/>
      <c r="F34" s="452"/>
      <c r="G34" s="453"/>
      <c r="H34" s="453"/>
      <c r="I34" s="454"/>
      <c r="J34" s="454"/>
      <c r="K34" s="455"/>
      <c r="L34" s="455"/>
      <c r="M34" s="455"/>
      <c r="N34" s="455"/>
      <c r="O34" s="76"/>
      <c r="P34" s="76"/>
      <c r="Q34" s="76"/>
      <c r="R34" s="76"/>
      <c r="S34" s="76"/>
      <c r="T34" s="462" t="s">
        <v>85</v>
      </c>
      <c r="U34" s="463"/>
      <c r="V34" s="464"/>
      <c r="W34" s="229"/>
      <c r="X34" s="230"/>
      <c r="Y34" s="230"/>
      <c r="Z34" s="230"/>
      <c r="AA34" s="230"/>
      <c r="AB34" s="230"/>
      <c r="AC34" s="231"/>
      <c r="AD34" s="229"/>
      <c r="AE34" s="230"/>
      <c r="AF34" s="230"/>
      <c r="AG34" s="230"/>
      <c r="AH34" s="230"/>
      <c r="AI34" s="230"/>
      <c r="AJ34" s="231"/>
      <c r="AK34" s="229"/>
      <c r="AL34" s="230"/>
      <c r="AM34" s="230"/>
      <c r="AN34" s="230"/>
      <c r="AO34" s="230"/>
      <c r="AP34" s="230"/>
      <c r="AQ34" s="231"/>
      <c r="AR34" s="229"/>
      <c r="AS34" s="230"/>
      <c r="AT34" s="230"/>
      <c r="AU34" s="230"/>
      <c r="AV34" s="230"/>
      <c r="AW34" s="230"/>
      <c r="AX34" s="231"/>
      <c r="AY34" s="229"/>
      <c r="AZ34" s="230"/>
      <c r="BA34" s="230"/>
      <c r="BB34" s="339"/>
      <c r="BC34" s="339"/>
      <c r="BD34" s="340"/>
      <c r="BE34" s="340"/>
      <c r="BF34" s="378"/>
      <c r="BG34" s="378"/>
      <c r="BH34" s="378"/>
      <c r="BI34" s="378"/>
      <c r="BJ34" s="378"/>
    </row>
    <row r="35" customFormat="false" ht="20.25" hidden="false" customHeight="true" outlineLevel="0" collapsed="false">
      <c r="A35" s="0"/>
      <c r="B35" s="200" t="n">
        <f aca="false">B33+1</f>
        <v>11</v>
      </c>
      <c r="C35" s="452"/>
      <c r="D35" s="452"/>
      <c r="E35" s="452"/>
      <c r="F35" s="452"/>
      <c r="G35" s="453"/>
      <c r="H35" s="453"/>
      <c r="I35" s="454"/>
      <c r="J35" s="454"/>
      <c r="K35" s="455"/>
      <c r="L35" s="455"/>
      <c r="M35" s="455"/>
      <c r="N35" s="455"/>
      <c r="O35" s="76"/>
      <c r="P35" s="76"/>
      <c r="Q35" s="76"/>
      <c r="R35" s="76"/>
      <c r="S35" s="76"/>
      <c r="T35" s="465" t="s">
        <v>84</v>
      </c>
      <c r="U35" s="466"/>
      <c r="V35" s="467"/>
      <c r="W35" s="217"/>
      <c r="X35" s="218"/>
      <c r="Y35" s="218"/>
      <c r="Z35" s="218"/>
      <c r="AA35" s="218"/>
      <c r="AB35" s="218"/>
      <c r="AC35" s="219"/>
      <c r="AD35" s="217"/>
      <c r="AE35" s="218"/>
      <c r="AF35" s="218"/>
      <c r="AG35" s="218"/>
      <c r="AH35" s="218"/>
      <c r="AI35" s="218"/>
      <c r="AJ35" s="219"/>
      <c r="AK35" s="217"/>
      <c r="AL35" s="218"/>
      <c r="AM35" s="218"/>
      <c r="AN35" s="218"/>
      <c r="AO35" s="218"/>
      <c r="AP35" s="218"/>
      <c r="AQ35" s="219"/>
      <c r="AR35" s="217"/>
      <c r="AS35" s="218"/>
      <c r="AT35" s="218"/>
      <c r="AU35" s="218"/>
      <c r="AV35" s="218"/>
      <c r="AW35" s="218"/>
      <c r="AX35" s="219"/>
      <c r="AY35" s="217"/>
      <c r="AZ35" s="218"/>
      <c r="BA35" s="459"/>
      <c r="BB35" s="460"/>
      <c r="BC35" s="460"/>
      <c r="BD35" s="461"/>
      <c r="BE35" s="461"/>
      <c r="BF35" s="378"/>
      <c r="BG35" s="378"/>
      <c r="BH35" s="378"/>
      <c r="BI35" s="378"/>
      <c r="BJ35" s="378"/>
    </row>
    <row r="36" customFormat="false" ht="20.25" hidden="false" customHeight="true" outlineLevel="0" collapsed="false">
      <c r="A36" s="0"/>
      <c r="B36" s="200"/>
      <c r="C36" s="452"/>
      <c r="D36" s="452"/>
      <c r="E36" s="452"/>
      <c r="F36" s="452"/>
      <c r="G36" s="453"/>
      <c r="H36" s="453"/>
      <c r="I36" s="454"/>
      <c r="J36" s="454"/>
      <c r="K36" s="455"/>
      <c r="L36" s="455"/>
      <c r="M36" s="455"/>
      <c r="N36" s="455"/>
      <c r="O36" s="76"/>
      <c r="P36" s="76"/>
      <c r="Q36" s="76"/>
      <c r="R36" s="76"/>
      <c r="S36" s="76"/>
      <c r="T36" s="462" t="s">
        <v>85</v>
      </c>
      <c r="U36" s="463"/>
      <c r="V36" s="464"/>
      <c r="W36" s="229"/>
      <c r="X36" s="230"/>
      <c r="Y36" s="230"/>
      <c r="Z36" s="230"/>
      <c r="AA36" s="230"/>
      <c r="AB36" s="230"/>
      <c r="AC36" s="231"/>
      <c r="AD36" s="229"/>
      <c r="AE36" s="230"/>
      <c r="AF36" s="230"/>
      <c r="AG36" s="230"/>
      <c r="AH36" s="230"/>
      <c r="AI36" s="230"/>
      <c r="AJ36" s="231"/>
      <c r="AK36" s="229"/>
      <c r="AL36" s="230"/>
      <c r="AM36" s="230"/>
      <c r="AN36" s="230"/>
      <c r="AO36" s="230"/>
      <c r="AP36" s="230"/>
      <c r="AQ36" s="231"/>
      <c r="AR36" s="229"/>
      <c r="AS36" s="230"/>
      <c r="AT36" s="230"/>
      <c r="AU36" s="230"/>
      <c r="AV36" s="230"/>
      <c r="AW36" s="230"/>
      <c r="AX36" s="231"/>
      <c r="AY36" s="229"/>
      <c r="AZ36" s="230"/>
      <c r="BA36" s="230"/>
      <c r="BB36" s="339"/>
      <c r="BC36" s="339"/>
      <c r="BD36" s="340"/>
      <c r="BE36" s="340"/>
      <c r="BF36" s="378"/>
      <c r="BG36" s="378"/>
      <c r="BH36" s="378"/>
      <c r="BI36" s="378"/>
      <c r="BJ36" s="378"/>
    </row>
    <row r="37" customFormat="false" ht="20.25" hidden="false" customHeight="true" outlineLevel="0" collapsed="false">
      <c r="A37" s="0"/>
      <c r="B37" s="200" t="n">
        <f aca="false">B35+1</f>
        <v>12</v>
      </c>
      <c r="C37" s="452"/>
      <c r="D37" s="452"/>
      <c r="E37" s="452"/>
      <c r="F37" s="452"/>
      <c r="G37" s="453"/>
      <c r="H37" s="453"/>
      <c r="I37" s="454"/>
      <c r="J37" s="454"/>
      <c r="K37" s="455"/>
      <c r="L37" s="455"/>
      <c r="M37" s="455"/>
      <c r="N37" s="455"/>
      <c r="O37" s="76"/>
      <c r="P37" s="76"/>
      <c r="Q37" s="76"/>
      <c r="R37" s="76"/>
      <c r="S37" s="76"/>
      <c r="T37" s="465" t="s">
        <v>84</v>
      </c>
      <c r="U37" s="466"/>
      <c r="V37" s="467"/>
      <c r="W37" s="217"/>
      <c r="X37" s="218"/>
      <c r="Y37" s="218"/>
      <c r="Z37" s="218"/>
      <c r="AA37" s="218"/>
      <c r="AB37" s="218"/>
      <c r="AC37" s="219"/>
      <c r="AD37" s="217"/>
      <c r="AE37" s="218"/>
      <c r="AF37" s="218"/>
      <c r="AG37" s="218"/>
      <c r="AH37" s="218"/>
      <c r="AI37" s="218"/>
      <c r="AJ37" s="219"/>
      <c r="AK37" s="217"/>
      <c r="AL37" s="218"/>
      <c r="AM37" s="218"/>
      <c r="AN37" s="218"/>
      <c r="AO37" s="218"/>
      <c r="AP37" s="218"/>
      <c r="AQ37" s="219"/>
      <c r="AR37" s="217"/>
      <c r="AS37" s="218"/>
      <c r="AT37" s="218"/>
      <c r="AU37" s="218"/>
      <c r="AV37" s="218"/>
      <c r="AW37" s="218"/>
      <c r="AX37" s="219"/>
      <c r="AY37" s="217"/>
      <c r="AZ37" s="218"/>
      <c r="BA37" s="459"/>
      <c r="BB37" s="460"/>
      <c r="BC37" s="460"/>
      <c r="BD37" s="461"/>
      <c r="BE37" s="461"/>
      <c r="BF37" s="378"/>
      <c r="BG37" s="378"/>
      <c r="BH37" s="378"/>
      <c r="BI37" s="378"/>
      <c r="BJ37" s="378"/>
    </row>
    <row r="38" customFormat="false" ht="20.25" hidden="false" customHeight="true" outlineLevel="0" collapsed="false">
      <c r="A38" s="0"/>
      <c r="B38" s="200"/>
      <c r="C38" s="452"/>
      <c r="D38" s="452"/>
      <c r="E38" s="452"/>
      <c r="F38" s="452"/>
      <c r="G38" s="453"/>
      <c r="H38" s="453"/>
      <c r="I38" s="454"/>
      <c r="J38" s="454"/>
      <c r="K38" s="455"/>
      <c r="L38" s="455"/>
      <c r="M38" s="455"/>
      <c r="N38" s="455"/>
      <c r="O38" s="76"/>
      <c r="P38" s="76"/>
      <c r="Q38" s="76"/>
      <c r="R38" s="76"/>
      <c r="S38" s="76"/>
      <c r="T38" s="462" t="s">
        <v>85</v>
      </c>
      <c r="U38" s="463"/>
      <c r="V38" s="464"/>
      <c r="W38" s="229"/>
      <c r="X38" s="230"/>
      <c r="Y38" s="230"/>
      <c r="Z38" s="230"/>
      <c r="AA38" s="230"/>
      <c r="AB38" s="230"/>
      <c r="AC38" s="231"/>
      <c r="AD38" s="229"/>
      <c r="AE38" s="230"/>
      <c r="AF38" s="230"/>
      <c r="AG38" s="230"/>
      <c r="AH38" s="230"/>
      <c r="AI38" s="230"/>
      <c r="AJ38" s="231"/>
      <c r="AK38" s="229"/>
      <c r="AL38" s="230"/>
      <c r="AM38" s="230"/>
      <c r="AN38" s="230"/>
      <c r="AO38" s="230"/>
      <c r="AP38" s="230"/>
      <c r="AQ38" s="231"/>
      <c r="AR38" s="229"/>
      <c r="AS38" s="230"/>
      <c r="AT38" s="230"/>
      <c r="AU38" s="230"/>
      <c r="AV38" s="230"/>
      <c r="AW38" s="230"/>
      <c r="AX38" s="231"/>
      <c r="AY38" s="229"/>
      <c r="AZ38" s="230"/>
      <c r="BA38" s="230"/>
      <c r="BB38" s="339"/>
      <c r="BC38" s="339"/>
      <c r="BD38" s="340"/>
      <c r="BE38" s="340"/>
      <c r="BF38" s="378"/>
      <c r="BG38" s="378"/>
      <c r="BH38" s="378"/>
      <c r="BI38" s="378"/>
      <c r="BJ38" s="378"/>
    </row>
    <row r="39" customFormat="false" ht="20.25" hidden="false" customHeight="true" outlineLevel="0" collapsed="false">
      <c r="A39" s="0"/>
      <c r="B39" s="200" t="n">
        <f aca="false">B37+1</f>
        <v>13</v>
      </c>
      <c r="C39" s="452"/>
      <c r="D39" s="452"/>
      <c r="E39" s="452"/>
      <c r="F39" s="452"/>
      <c r="G39" s="453"/>
      <c r="H39" s="453"/>
      <c r="I39" s="454"/>
      <c r="J39" s="454"/>
      <c r="K39" s="455"/>
      <c r="L39" s="455"/>
      <c r="M39" s="455"/>
      <c r="N39" s="455"/>
      <c r="O39" s="76"/>
      <c r="P39" s="76"/>
      <c r="Q39" s="76"/>
      <c r="R39" s="76"/>
      <c r="S39" s="76"/>
      <c r="T39" s="465" t="s">
        <v>84</v>
      </c>
      <c r="U39" s="466"/>
      <c r="V39" s="467"/>
      <c r="W39" s="217"/>
      <c r="X39" s="218"/>
      <c r="Y39" s="218"/>
      <c r="Z39" s="218"/>
      <c r="AA39" s="218"/>
      <c r="AB39" s="218"/>
      <c r="AC39" s="219"/>
      <c r="AD39" s="217"/>
      <c r="AE39" s="218"/>
      <c r="AF39" s="218"/>
      <c r="AG39" s="218"/>
      <c r="AH39" s="218"/>
      <c r="AI39" s="218"/>
      <c r="AJ39" s="219"/>
      <c r="AK39" s="217"/>
      <c r="AL39" s="218"/>
      <c r="AM39" s="218"/>
      <c r="AN39" s="218"/>
      <c r="AO39" s="218"/>
      <c r="AP39" s="218"/>
      <c r="AQ39" s="219"/>
      <c r="AR39" s="217"/>
      <c r="AS39" s="218"/>
      <c r="AT39" s="218"/>
      <c r="AU39" s="218"/>
      <c r="AV39" s="218"/>
      <c r="AW39" s="218"/>
      <c r="AX39" s="219"/>
      <c r="AY39" s="217"/>
      <c r="AZ39" s="218"/>
      <c r="BA39" s="459"/>
      <c r="BB39" s="460"/>
      <c r="BC39" s="460"/>
      <c r="BD39" s="461"/>
      <c r="BE39" s="461"/>
      <c r="BF39" s="378"/>
      <c r="BG39" s="378"/>
      <c r="BH39" s="378"/>
      <c r="BI39" s="378"/>
      <c r="BJ39" s="378"/>
    </row>
    <row r="40" customFormat="false" ht="20.25" hidden="false" customHeight="true" outlineLevel="0" collapsed="false">
      <c r="A40" s="0"/>
      <c r="B40" s="200"/>
      <c r="C40" s="452"/>
      <c r="D40" s="452"/>
      <c r="E40" s="452"/>
      <c r="F40" s="452"/>
      <c r="G40" s="453"/>
      <c r="H40" s="453"/>
      <c r="I40" s="454"/>
      <c r="J40" s="454"/>
      <c r="K40" s="455"/>
      <c r="L40" s="455"/>
      <c r="M40" s="455"/>
      <c r="N40" s="455"/>
      <c r="O40" s="76"/>
      <c r="P40" s="76"/>
      <c r="Q40" s="76"/>
      <c r="R40" s="76"/>
      <c r="S40" s="76"/>
      <c r="T40" s="462" t="s">
        <v>85</v>
      </c>
      <c r="U40" s="463"/>
      <c r="V40" s="464"/>
      <c r="W40" s="229"/>
      <c r="X40" s="230"/>
      <c r="Y40" s="230"/>
      <c r="Z40" s="230"/>
      <c r="AA40" s="230"/>
      <c r="AB40" s="230"/>
      <c r="AC40" s="231"/>
      <c r="AD40" s="229"/>
      <c r="AE40" s="230"/>
      <c r="AF40" s="230"/>
      <c r="AG40" s="230"/>
      <c r="AH40" s="230"/>
      <c r="AI40" s="230"/>
      <c r="AJ40" s="231"/>
      <c r="AK40" s="229"/>
      <c r="AL40" s="230"/>
      <c r="AM40" s="230"/>
      <c r="AN40" s="230"/>
      <c r="AO40" s="230"/>
      <c r="AP40" s="230"/>
      <c r="AQ40" s="231"/>
      <c r="AR40" s="229"/>
      <c r="AS40" s="230"/>
      <c r="AT40" s="230"/>
      <c r="AU40" s="230"/>
      <c r="AV40" s="230"/>
      <c r="AW40" s="230"/>
      <c r="AX40" s="231"/>
      <c r="AY40" s="229"/>
      <c r="AZ40" s="230"/>
      <c r="BA40" s="230"/>
      <c r="BB40" s="339"/>
      <c r="BC40" s="339"/>
      <c r="BD40" s="340"/>
      <c r="BE40" s="340"/>
      <c r="BF40" s="378"/>
      <c r="BG40" s="378"/>
      <c r="BH40" s="378"/>
      <c r="BI40" s="378"/>
      <c r="BJ40" s="378"/>
    </row>
    <row r="41" customFormat="false" ht="20.25" hidden="false" customHeight="true" outlineLevel="0" collapsed="false">
      <c r="A41" s="0"/>
      <c r="B41" s="200" t="n">
        <f aca="false">B39+1</f>
        <v>14</v>
      </c>
      <c r="C41" s="452"/>
      <c r="D41" s="452"/>
      <c r="E41" s="452"/>
      <c r="F41" s="452"/>
      <c r="G41" s="453"/>
      <c r="H41" s="453"/>
      <c r="I41" s="454"/>
      <c r="J41" s="454"/>
      <c r="K41" s="455"/>
      <c r="L41" s="455"/>
      <c r="M41" s="455"/>
      <c r="N41" s="455"/>
      <c r="O41" s="76"/>
      <c r="P41" s="76"/>
      <c r="Q41" s="76"/>
      <c r="R41" s="76"/>
      <c r="S41" s="76"/>
      <c r="T41" s="465" t="s">
        <v>84</v>
      </c>
      <c r="U41" s="466"/>
      <c r="V41" s="467"/>
      <c r="W41" s="217"/>
      <c r="X41" s="218"/>
      <c r="Y41" s="218"/>
      <c r="Z41" s="218"/>
      <c r="AA41" s="218"/>
      <c r="AB41" s="218"/>
      <c r="AC41" s="219"/>
      <c r="AD41" s="217"/>
      <c r="AE41" s="218"/>
      <c r="AF41" s="218"/>
      <c r="AG41" s="218"/>
      <c r="AH41" s="218"/>
      <c r="AI41" s="218"/>
      <c r="AJ41" s="219"/>
      <c r="AK41" s="217"/>
      <c r="AL41" s="218"/>
      <c r="AM41" s="218"/>
      <c r="AN41" s="218"/>
      <c r="AO41" s="218"/>
      <c r="AP41" s="218"/>
      <c r="AQ41" s="219"/>
      <c r="AR41" s="217"/>
      <c r="AS41" s="218"/>
      <c r="AT41" s="218"/>
      <c r="AU41" s="218"/>
      <c r="AV41" s="218"/>
      <c r="AW41" s="218"/>
      <c r="AX41" s="219"/>
      <c r="AY41" s="217"/>
      <c r="AZ41" s="218"/>
      <c r="BA41" s="459"/>
      <c r="BB41" s="460"/>
      <c r="BC41" s="460"/>
      <c r="BD41" s="461"/>
      <c r="BE41" s="461"/>
      <c r="BF41" s="378"/>
      <c r="BG41" s="378"/>
      <c r="BH41" s="378"/>
      <c r="BI41" s="378"/>
      <c r="BJ41" s="378"/>
    </row>
    <row r="42" customFormat="false" ht="20.25" hidden="false" customHeight="true" outlineLevel="0" collapsed="false">
      <c r="A42" s="0"/>
      <c r="B42" s="200"/>
      <c r="C42" s="452"/>
      <c r="D42" s="452"/>
      <c r="E42" s="452"/>
      <c r="F42" s="452"/>
      <c r="G42" s="453"/>
      <c r="H42" s="453"/>
      <c r="I42" s="454"/>
      <c r="J42" s="454"/>
      <c r="K42" s="455"/>
      <c r="L42" s="455"/>
      <c r="M42" s="455"/>
      <c r="N42" s="455"/>
      <c r="O42" s="76"/>
      <c r="P42" s="76"/>
      <c r="Q42" s="76"/>
      <c r="R42" s="76"/>
      <c r="S42" s="76"/>
      <c r="T42" s="462" t="s">
        <v>85</v>
      </c>
      <c r="U42" s="463"/>
      <c r="V42" s="464"/>
      <c r="W42" s="229"/>
      <c r="X42" s="230"/>
      <c r="Y42" s="230"/>
      <c r="Z42" s="230"/>
      <c r="AA42" s="230"/>
      <c r="AB42" s="230"/>
      <c r="AC42" s="231"/>
      <c r="AD42" s="229"/>
      <c r="AE42" s="230"/>
      <c r="AF42" s="230"/>
      <c r="AG42" s="230"/>
      <c r="AH42" s="230"/>
      <c r="AI42" s="230"/>
      <c r="AJ42" s="231"/>
      <c r="AK42" s="229"/>
      <c r="AL42" s="230"/>
      <c r="AM42" s="230"/>
      <c r="AN42" s="230"/>
      <c r="AO42" s="230"/>
      <c r="AP42" s="230"/>
      <c r="AQ42" s="231"/>
      <c r="AR42" s="229"/>
      <c r="AS42" s="230"/>
      <c r="AT42" s="230"/>
      <c r="AU42" s="230"/>
      <c r="AV42" s="230"/>
      <c r="AW42" s="230"/>
      <c r="AX42" s="231"/>
      <c r="AY42" s="229"/>
      <c r="AZ42" s="230"/>
      <c r="BA42" s="230"/>
      <c r="BB42" s="339"/>
      <c r="BC42" s="339"/>
      <c r="BD42" s="340"/>
      <c r="BE42" s="340"/>
      <c r="BF42" s="378"/>
      <c r="BG42" s="378"/>
      <c r="BH42" s="378"/>
      <c r="BI42" s="378"/>
      <c r="BJ42" s="378"/>
    </row>
    <row r="43" customFormat="false" ht="20.25" hidden="false" customHeight="true" outlineLevel="0" collapsed="false">
      <c r="A43" s="0"/>
      <c r="B43" s="200" t="n">
        <f aca="false">B41+1</f>
        <v>15</v>
      </c>
      <c r="C43" s="452"/>
      <c r="D43" s="452"/>
      <c r="E43" s="452"/>
      <c r="F43" s="452"/>
      <c r="G43" s="453"/>
      <c r="H43" s="453"/>
      <c r="I43" s="454"/>
      <c r="J43" s="454"/>
      <c r="K43" s="455"/>
      <c r="L43" s="455"/>
      <c r="M43" s="455"/>
      <c r="N43" s="455"/>
      <c r="O43" s="76"/>
      <c r="P43" s="76"/>
      <c r="Q43" s="76"/>
      <c r="R43" s="76"/>
      <c r="S43" s="76"/>
      <c r="T43" s="465" t="s">
        <v>84</v>
      </c>
      <c r="U43" s="466"/>
      <c r="V43" s="467"/>
      <c r="W43" s="217"/>
      <c r="X43" s="218"/>
      <c r="Y43" s="218"/>
      <c r="Z43" s="218"/>
      <c r="AA43" s="218"/>
      <c r="AB43" s="218"/>
      <c r="AC43" s="219"/>
      <c r="AD43" s="217"/>
      <c r="AE43" s="218"/>
      <c r="AF43" s="218"/>
      <c r="AG43" s="218"/>
      <c r="AH43" s="218"/>
      <c r="AI43" s="218"/>
      <c r="AJ43" s="219"/>
      <c r="AK43" s="217"/>
      <c r="AL43" s="218"/>
      <c r="AM43" s="218"/>
      <c r="AN43" s="218"/>
      <c r="AO43" s="218"/>
      <c r="AP43" s="218"/>
      <c r="AQ43" s="219"/>
      <c r="AR43" s="217"/>
      <c r="AS43" s="218"/>
      <c r="AT43" s="218"/>
      <c r="AU43" s="218"/>
      <c r="AV43" s="218"/>
      <c r="AW43" s="218"/>
      <c r="AX43" s="219"/>
      <c r="AY43" s="217"/>
      <c r="AZ43" s="218"/>
      <c r="BA43" s="459"/>
      <c r="BB43" s="460"/>
      <c r="BC43" s="460"/>
      <c r="BD43" s="461"/>
      <c r="BE43" s="461"/>
      <c r="BF43" s="378"/>
      <c r="BG43" s="378"/>
      <c r="BH43" s="378"/>
      <c r="BI43" s="378"/>
      <c r="BJ43" s="378"/>
    </row>
    <row r="44" customFormat="false" ht="20.25" hidden="false" customHeight="true" outlineLevel="0" collapsed="false">
      <c r="A44" s="0"/>
      <c r="B44" s="200"/>
      <c r="C44" s="452"/>
      <c r="D44" s="452"/>
      <c r="E44" s="452"/>
      <c r="F44" s="452"/>
      <c r="G44" s="453"/>
      <c r="H44" s="453"/>
      <c r="I44" s="454"/>
      <c r="J44" s="454"/>
      <c r="K44" s="455"/>
      <c r="L44" s="455"/>
      <c r="M44" s="455"/>
      <c r="N44" s="455"/>
      <c r="O44" s="76"/>
      <c r="P44" s="76"/>
      <c r="Q44" s="76"/>
      <c r="R44" s="76"/>
      <c r="S44" s="76"/>
      <c r="T44" s="462" t="s">
        <v>85</v>
      </c>
      <c r="U44" s="463"/>
      <c r="V44" s="464"/>
      <c r="W44" s="229"/>
      <c r="X44" s="230"/>
      <c r="Y44" s="230"/>
      <c r="Z44" s="230"/>
      <c r="AA44" s="230"/>
      <c r="AB44" s="230"/>
      <c r="AC44" s="231"/>
      <c r="AD44" s="229"/>
      <c r="AE44" s="230"/>
      <c r="AF44" s="230"/>
      <c r="AG44" s="230"/>
      <c r="AH44" s="230"/>
      <c r="AI44" s="230"/>
      <c r="AJ44" s="231"/>
      <c r="AK44" s="229"/>
      <c r="AL44" s="230"/>
      <c r="AM44" s="230"/>
      <c r="AN44" s="230"/>
      <c r="AO44" s="230"/>
      <c r="AP44" s="230"/>
      <c r="AQ44" s="231"/>
      <c r="AR44" s="229"/>
      <c r="AS44" s="230"/>
      <c r="AT44" s="230"/>
      <c r="AU44" s="230"/>
      <c r="AV44" s="230"/>
      <c r="AW44" s="230"/>
      <c r="AX44" s="231"/>
      <c r="AY44" s="229"/>
      <c r="AZ44" s="230"/>
      <c r="BA44" s="230"/>
      <c r="BB44" s="339"/>
      <c r="BC44" s="339"/>
      <c r="BD44" s="340"/>
      <c r="BE44" s="340"/>
      <c r="BF44" s="378"/>
      <c r="BG44" s="378"/>
      <c r="BH44" s="378"/>
      <c r="BI44" s="378"/>
      <c r="BJ44" s="378"/>
    </row>
    <row r="45" customFormat="false" ht="20.25" hidden="false" customHeight="true" outlineLevel="0" collapsed="false">
      <c r="A45" s="0"/>
      <c r="B45" s="200" t="n">
        <f aca="false">B43+1</f>
        <v>16</v>
      </c>
      <c r="C45" s="452"/>
      <c r="D45" s="452"/>
      <c r="E45" s="452"/>
      <c r="F45" s="452"/>
      <c r="G45" s="453"/>
      <c r="H45" s="453"/>
      <c r="I45" s="454"/>
      <c r="J45" s="454"/>
      <c r="K45" s="455"/>
      <c r="L45" s="455"/>
      <c r="M45" s="455"/>
      <c r="N45" s="455"/>
      <c r="O45" s="76"/>
      <c r="P45" s="76"/>
      <c r="Q45" s="76"/>
      <c r="R45" s="76"/>
      <c r="S45" s="76"/>
      <c r="T45" s="465" t="s">
        <v>84</v>
      </c>
      <c r="U45" s="466"/>
      <c r="V45" s="467"/>
      <c r="W45" s="217"/>
      <c r="X45" s="218"/>
      <c r="Y45" s="218"/>
      <c r="Z45" s="218"/>
      <c r="AA45" s="218"/>
      <c r="AB45" s="218"/>
      <c r="AC45" s="219"/>
      <c r="AD45" s="217"/>
      <c r="AE45" s="218"/>
      <c r="AF45" s="218"/>
      <c r="AG45" s="218"/>
      <c r="AH45" s="218"/>
      <c r="AI45" s="218"/>
      <c r="AJ45" s="219"/>
      <c r="AK45" s="217"/>
      <c r="AL45" s="218"/>
      <c r="AM45" s="218"/>
      <c r="AN45" s="218"/>
      <c r="AO45" s="218"/>
      <c r="AP45" s="218"/>
      <c r="AQ45" s="219"/>
      <c r="AR45" s="217"/>
      <c r="AS45" s="218"/>
      <c r="AT45" s="218"/>
      <c r="AU45" s="218"/>
      <c r="AV45" s="218"/>
      <c r="AW45" s="218"/>
      <c r="AX45" s="219"/>
      <c r="AY45" s="217"/>
      <c r="AZ45" s="218"/>
      <c r="BA45" s="459"/>
      <c r="BB45" s="460"/>
      <c r="BC45" s="460"/>
      <c r="BD45" s="461"/>
      <c r="BE45" s="461"/>
      <c r="BF45" s="378"/>
      <c r="BG45" s="378"/>
      <c r="BH45" s="378"/>
      <c r="BI45" s="378"/>
      <c r="BJ45" s="378"/>
    </row>
    <row r="46" customFormat="false" ht="20.25" hidden="false" customHeight="true" outlineLevel="0" collapsed="false">
      <c r="A46" s="0"/>
      <c r="B46" s="200"/>
      <c r="C46" s="452"/>
      <c r="D46" s="452"/>
      <c r="E46" s="452"/>
      <c r="F46" s="452"/>
      <c r="G46" s="453"/>
      <c r="H46" s="453"/>
      <c r="I46" s="454"/>
      <c r="J46" s="454"/>
      <c r="K46" s="455"/>
      <c r="L46" s="455"/>
      <c r="M46" s="455"/>
      <c r="N46" s="455"/>
      <c r="O46" s="76"/>
      <c r="P46" s="76"/>
      <c r="Q46" s="76"/>
      <c r="R46" s="76"/>
      <c r="S46" s="76"/>
      <c r="T46" s="462" t="s">
        <v>85</v>
      </c>
      <c r="U46" s="463"/>
      <c r="V46" s="464"/>
      <c r="W46" s="229"/>
      <c r="X46" s="230"/>
      <c r="Y46" s="230"/>
      <c r="Z46" s="230"/>
      <c r="AA46" s="230"/>
      <c r="AB46" s="230"/>
      <c r="AC46" s="231"/>
      <c r="AD46" s="229"/>
      <c r="AE46" s="230"/>
      <c r="AF46" s="230"/>
      <c r="AG46" s="230"/>
      <c r="AH46" s="230"/>
      <c r="AI46" s="230"/>
      <c r="AJ46" s="231"/>
      <c r="AK46" s="229"/>
      <c r="AL46" s="230"/>
      <c r="AM46" s="230"/>
      <c r="AN46" s="230"/>
      <c r="AO46" s="230"/>
      <c r="AP46" s="230"/>
      <c r="AQ46" s="231"/>
      <c r="AR46" s="229"/>
      <c r="AS46" s="230"/>
      <c r="AT46" s="230"/>
      <c r="AU46" s="230"/>
      <c r="AV46" s="230"/>
      <c r="AW46" s="230"/>
      <c r="AX46" s="231"/>
      <c r="AY46" s="229"/>
      <c r="AZ46" s="230"/>
      <c r="BA46" s="230"/>
      <c r="BB46" s="339"/>
      <c r="BC46" s="339"/>
      <c r="BD46" s="340"/>
      <c r="BE46" s="340"/>
      <c r="BF46" s="378"/>
      <c r="BG46" s="378"/>
      <c r="BH46" s="378"/>
      <c r="BI46" s="378"/>
      <c r="BJ46" s="378"/>
    </row>
    <row r="47" customFormat="false" ht="20.25" hidden="false" customHeight="true" outlineLevel="0" collapsed="false">
      <c r="A47" s="0"/>
      <c r="B47" s="200" t="n">
        <f aca="false">B45+1</f>
        <v>17</v>
      </c>
      <c r="C47" s="452"/>
      <c r="D47" s="452"/>
      <c r="E47" s="452"/>
      <c r="F47" s="452"/>
      <c r="G47" s="453"/>
      <c r="H47" s="453"/>
      <c r="I47" s="454"/>
      <c r="J47" s="454"/>
      <c r="K47" s="455"/>
      <c r="L47" s="455"/>
      <c r="M47" s="455"/>
      <c r="N47" s="455"/>
      <c r="O47" s="76"/>
      <c r="P47" s="76"/>
      <c r="Q47" s="76"/>
      <c r="R47" s="76"/>
      <c r="S47" s="76"/>
      <c r="T47" s="465" t="s">
        <v>84</v>
      </c>
      <c r="U47" s="466"/>
      <c r="V47" s="467"/>
      <c r="W47" s="217"/>
      <c r="X47" s="218"/>
      <c r="Y47" s="218"/>
      <c r="Z47" s="218"/>
      <c r="AA47" s="218"/>
      <c r="AB47" s="218"/>
      <c r="AC47" s="219"/>
      <c r="AD47" s="217"/>
      <c r="AE47" s="218"/>
      <c r="AF47" s="218"/>
      <c r="AG47" s="218"/>
      <c r="AH47" s="218"/>
      <c r="AI47" s="218"/>
      <c r="AJ47" s="219"/>
      <c r="AK47" s="217"/>
      <c r="AL47" s="218"/>
      <c r="AM47" s="218"/>
      <c r="AN47" s="218"/>
      <c r="AO47" s="218"/>
      <c r="AP47" s="218"/>
      <c r="AQ47" s="219"/>
      <c r="AR47" s="217"/>
      <c r="AS47" s="218"/>
      <c r="AT47" s="218"/>
      <c r="AU47" s="218"/>
      <c r="AV47" s="218"/>
      <c r="AW47" s="218"/>
      <c r="AX47" s="219"/>
      <c r="AY47" s="217"/>
      <c r="AZ47" s="218"/>
      <c r="BA47" s="459"/>
      <c r="BB47" s="460"/>
      <c r="BC47" s="460"/>
      <c r="BD47" s="461"/>
      <c r="BE47" s="461"/>
      <c r="BF47" s="378"/>
      <c r="BG47" s="378"/>
      <c r="BH47" s="378"/>
      <c r="BI47" s="378"/>
      <c r="BJ47" s="378"/>
    </row>
    <row r="48" customFormat="false" ht="20.25" hidden="false" customHeight="true" outlineLevel="0" collapsed="false">
      <c r="A48" s="0"/>
      <c r="B48" s="200"/>
      <c r="C48" s="452"/>
      <c r="D48" s="452"/>
      <c r="E48" s="452"/>
      <c r="F48" s="452"/>
      <c r="G48" s="453"/>
      <c r="H48" s="453"/>
      <c r="I48" s="454"/>
      <c r="J48" s="454"/>
      <c r="K48" s="455"/>
      <c r="L48" s="455"/>
      <c r="M48" s="455"/>
      <c r="N48" s="455"/>
      <c r="O48" s="76"/>
      <c r="P48" s="76"/>
      <c r="Q48" s="76"/>
      <c r="R48" s="76"/>
      <c r="S48" s="76"/>
      <c r="T48" s="462" t="s">
        <v>85</v>
      </c>
      <c r="U48" s="463"/>
      <c r="V48" s="464"/>
      <c r="W48" s="229"/>
      <c r="X48" s="230"/>
      <c r="Y48" s="230"/>
      <c r="Z48" s="230"/>
      <c r="AA48" s="230"/>
      <c r="AB48" s="230"/>
      <c r="AC48" s="231"/>
      <c r="AD48" s="229"/>
      <c r="AE48" s="230"/>
      <c r="AF48" s="230"/>
      <c r="AG48" s="230"/>
      <c r="AH48" s="230"/>
      <c r="AI48" s="230"/>
      <c r="AJ48" s="231"/>
      <c r="AK48" s="229"/>
      <c r="AL48" s="230"/>
      <c r="AM48" s="230"/>
      <c r="AN48" s="230"/>
      <c r="AO48" s="230"/>
      <c r="AP48" s="230"/>
      <c r="AQ48" s="231"/>
      <c r="AR48" s="229"/>
      <c r="AS48" s="230"/>
      <c r="AT48" s="230"/>
      <c r="AU48" s="230"/>
      <c r="AV48" s="230"/>
      <c r="AW48" s="230"/>
      <c r="AX48" s="231"/>
      <c r="AY48" s="229"/>
      <c r="AZ48" s="230"/>
      <c r="BA48" s="230"/>
      <c r="BB48" s="339"/>
      <c r="BC48" s="339"/>
      <c r="BD48" s="340"/>
      <c r="BE48" s="340"/>
      <c r="BF48" s="378"/>
      <c r="BG48" s="378"/>
      <c r="BH48" s="378"/>
      <c r="BI48" s="378"/>
      <c r="BJ48" s="378"/>
    </row>
    <row r="49" customFormat="false" ht="20.25" hidden="false" customHeight="true" outlineLevel="0" collapsed="false">
      <c r="A49" s="0"/>
      <c r="B49" s="200" t="n">
        <f aca="false">B47+1</f>
        <v>18</v>
      </c>
      <c r="C49" s="452"/>
      <c r="D49" s="452"/>
      <c r="E49" s="452"/>
      <c r="F49" s="452"/>
      <c r="G49" s="453"/>
      <c r="H49" s="453"/>
      <c r="I49" s="454"/>
      <c r="J49" s="454"/>
      <c r="K49" s="455"/>
      <c r="L49" s="455"/>
      <c r="M49" s="455"/>
      <c r="N49" s="455"/>
      <c r="O49" s="76"/>
      <c r="P49" s="76"/>
      <c r="Q49" s="76"/>
      <c r="R49" s="76"/>
      <c r="S49" s="76"/>
      <c r="T49" s="465" t="s">
        <v>84</v>
      </c>
      <c r="U49" s="466"/>
      <c r="V49" s="467"/>
      <c r="W49" s="217"/>
      <c r="X49" s="218"/>
      <c r="Y49" s="218"/>
      <c r="Z49" s="218"/>
      <c r="AA49" s="218"/>
      <c r="AB49" s="218"/>
      <c r="AC49" s="219"/>
      <c r="AD49" s="217"/>
      <c r="AE49" s="218"/>
      <c r="AF49" s="218"/>
      <c r="AG49" s="218"/>
      <c r="AH49" s="218"/>
      <c r="AI49" s="218"/>
      <c r="AJ49" s="219"/>
      <c r="AK49" s="217"/>
      <c r="AL49" s="218"/>
      <c r="AM49" s="218"/>
      <c r="AN49" s="218"/>
      <c r="AO49" s="218"/>
      <c r="AP49" s="218"/>
      <c r="AQ49" s="219"/>
      <c r="AR49" s="217"/>
      <c r="AS49" s="218"/>
      <c r="AT49" s="218"/>
      <c r="AU49" s="218"/>
      <c r="AV49" s="218"/>
      <c r="AW49" s="218"/>
      <c r="AX49" s="219"/>
      <c r="AY49" s="217"/>
      <c r="AZ49" s="218"/>
      <c r="BA49" s="459"/>
      <c r="BB49" s="460"/>
      <c r="BC49" s="460"/>
      <c r="BD49" s="461"/>
      <c r="BE49" s="461"/>
      <c r="BF49" s="378"/>
      <c r="BG49" s="378"/>
      <c r="BH49" s="378"/>
      <c r="BI49" s="378"/>
      <c r="BJ49" s="378"/>
    </row>
    <row r="50" customFormat="false" ht="20.25" hidden="false" customHeight="true" outlineLevel="0" collapsed="false">
      <c r="A50" s="0"/>
      <c r="B50" s="200"/>
      <c r="C50" s="452"/>
      <c r="D50" s="452"/>
      <c r="E50" s="452"/>
      <c r="F50" s="452"/>
      <c r="G50" s="453"/>
      <c r="H50" s="453"/>
      <c r="I50" s="454"/>
      <c r="J50" s="454"/>
      <c r="K50" s="455"/>
      <c r="L50" s="455"/>
      <c r="M50" s="455"/>
      <c r="N50" s="455"/>
      <c r="O50" s="76"/>
      <c r="P50" s="76"/>
      <c r="Q50" s="76"/>
      <c r="R50" s="76"/>
      <c r="S50" s="76"/>
      <c r="T50" s="462" t="s">
        <v>85</v>
      </c>
      <c r="U50" s="463"/>
      <c r="V50" s="464"/>
      <c r="W50" s="229"/>
      <c r="X50" s="230"/>
      <c r="Y50" s="230"/>
      <c r="Z50" s="230"/>
      <c r="AA50" s="230"/>
      <c r="AB50" s="230"/>
      <c r="AC50" s="231"/>
      <c r="AD50" s="229"/>
      <c r="AE50" s="230"/>
      <c r="AF50" s="230"/>
      <c r="AG50" s="230"/>
      <c r="AH50" s="230"/>
      <c r="AI50" s="230"/>
      <c r="AJ50" s="231"/>
      <c r="AK50" s="229"/>
      <c r="AL50" s="230"/>
      <c r="AM50" s="230"/>
      <c r="AN50" s="230"/>
      <c r="AO50" s="230"/>
      <c r="AP50" s="230"/>
      <c r="AQ50" s="231"/>
      <c r="AR50" s="229"/>
      <c r="AS50" s="230"/>
      <c r="AT50" s="230"/>
      <c r="AU50" s="230"/>
      <c r="AV50" s="230"/>
      <c r="AW50" s="230"/>
      <c r="AX50" s="231"/>
      <c r="AY50" s="229"/>
      <c r="AZ50" s="230"/>
      <c r="BA50" s="230"/>
      <c r="BB50" s="339"/>
      <c r="BC50" s="339"/>
      <c r="BD50" s="340"/>
      <c r="BE50" s="340"/>
      <c r="BF50" s="378"/>
      <c r="BG50" s="378"/>
      <c r="BH50" s="378"/>
      <c r="BI50" s="378"/>
      <c r="BJ50" s="378"/>
    </row>
    <row r="51" customFormat="false" ht="20.25" hidden="false" customHeight="true" outlineLevel="0" collapsed="false">
      <c r="A51" s="0"/>
      <c r="B51" s="200" t="n">
        <f aca="false">B49+1</f>
        <v>19</v>
      </c>
      <c r="C51" s="452"/>
      <c r="D51" s="452"/>
      <c r="E51" s="452"/>
      <c r="F51" s="452"/>
      <c r="G51" s="453"/>
      <c r="H51" s="453"/>
      <c r="I51" s="454"/>
      <c r="J51" s="454"/>
      <c r="K51" s="455"/>
      <c r="L51" s="455"/>
      <c r="M51" s="455"/>
      <c r="N51" s="455"/>
      <c r="O51" s="76"/>
      <c r="P51" s="76"/>
      <c r="Q51" s="76"/>
      <c r="R51" s="76"/>
      <c r="S51" s="76"/>
      <c r="T51" s="456" t="s">
        <v>84</v>
      </c>
      <c r="U51" s="457"/>
      <c r="V51" s="458"/>
      <c r="W51" s="217"/>
      <c r="X51" s="218"/>
      <c r="Y51" s="218"/>
      <c r="Z51" s="218"/>
      <c r="AA51" s="218"/>
      <c r="AB51" s="218"/>
      <c r="AC51" s="219"/>
      <c r="AD51" s="217"/>
      <c r="AE51" s="218"/>
      <c r="AF51" s="218"/>
      <c r="AG51" s="218"/>
      <c r="AH51" s="218"/>
      <c r="AI51" s="218"/>
      <c r="AJ51" s="219"/>
      <c r="AK51" s="217"/>
      <c r="AL51" s="218"/>
      <c r="AM51" s="218"/>
      <c r="AN51" s="218"/>
      <c r="AO51" s="218"/>
      <c r="AP51" s="218"/>
      <c r="AQ51" s="219"/>
      <c r="AR51" s="217"/>
      <c r="AS51" s="218"/>
      <c r="AT51" s="218"/>
      <c r="AU51" s="218"/>
      <c r="AV51" s="218"/>
      <c r="AW51" s="218"/>
      <c r="AX51" s="219"/>
      <c r="AY51" s="217"/>
      <c r="AZ51" s="218"/>
      <c r="BA51" s="459"/>
      <c r="BB51" s="460"/>
      <c r="BC51" s="460"/>
      <c r="BD51" s="461"/>
      <c r="BE51" s="461"/>
      <c r="BF51" s="378"/>
      <c r="BG51" s="378"/>
      <c r="BH51" s="378"/>
      <c r="BI51" s="378"/>
      <c r="BJ51" s="378"/>
    </row>
    <row r="52" customFormat="false" ht="20.25" hidden="false" customHeight="true" outlineLevel="0" collapsed="false">
      <c r="A52" s="0"/>
      <c r="B52" s="200"/>
      <c r="C52" s="452"/>
      <c r="D52" s="452"/>
      <c r="E52" s="452"/>
      <c r="F52" s="452"/>
      <c r="G52" s="453"/>
      <c r="H52" s="453"/>
      <c r="I52" s="454"/>
      <c r="J52" s="454"/>
      <c r="K52" s="455"/>
      <c r="L52" s="455"/>
      <c r="M52" s="455"/>
      <c r="N52" s="455"/>
      <c r="O52" s="76"/>
      <c r="P52" s="76"/>
      <c r="Q52" s="76"/>
      <c r="R52" s="76"/>
      <c r="S52" s="76"/>
      <c r="T52" s="462" t="s">
        <v>85</v>
      </c>
      <c r="U52" s="450"/>
      <c r="V52" s="451"/>
      <c r="W52" s="229"/>
      <c r="X52" s="230"/>
      <c r="Y52" s="230"/>
      <c r="Z52" s="230"/>
      <c r="AA52" s="230"/>
      <c r="AB52" s="230"/>
      <c r="AC52" s="231"/>
      <c r="AD52" s="229"/>
      <c r="AE52" s="230"/>
      <c r="AF52" s="230"/>
      <c r="AG52" s="230"/>
      <c r="AH52" s="230"/>
      <c r="AI52" s="230"/>
      <c r="AJ52" s="231"/>
      <c r="AK52" s="229"/>
      <c r="AL52" s="230"/>
      <c r="AM52" s="230"/>
      <c r="AN52" s="230"/>
      <c r="AO52" s="230"/>
      <c r="AP52" s="230"/>
      <c r="AQ52" s="231"/>
      <c r="AR52" s="229"/>
      <c r="AS52" s="230"/>
      <c r="AT52" s="230"/>
      <c r="AU52" s="230"/>
      <c r="AV52" s="230"/>
      <c r="AW52" s="230"/>
      <c r="AX52" s="231"/>
      <c r="AY52" s="229"/>
      <c r="AZ52" s="230"/>
      <c r="BA52" s="230"/>
      <c r="BB52" s="339"/>
      <c r="BC52" s="339"/>
      <c r="BD52" s="340"/>
      <c r="BE52" s="340"/>
      <c r="BF52" s="378"/>
      <c r="BG52" s="378"/>
      <c r="BH52" s="378"/>
      <c r="BI52" s="378"/>
      <c r="BJ52" s="378"/>
    </row>
    <row r="53" customFormat="false" ht="20.25" hidden="false" customHeight="true" outlineLevel="0" collapsed="false">
      <c r="A53" s="0"/>
      <c r="B53" s="200" t="n">
        <f aca="false">B51+1</f>
        <v>20</v>
      </c>
      <c r="C53" s="452"/>
      <c r="D53" s="452"/>
      <c r="E53" s="452"/>
      <c r="F53" s="452"/>
      <c r="G53" s="453"/>
      <c r="H53" s="453"/>
      <c r="I53" s="454"/>
      <c r="J53" s="454"/>
      <c r="K53" s="455"/>
      <c r="L53" s="455"/>
      <c r="M53" s="455"/>
      <c r="N53" s="455"/>
      <c r="O53" s="76"/>
      <c r="P53" s="76"/>
      <c r="Q53" s="76"/>
      <c r="R53" s="76"/>
      <c r="S53" s="76"/>
      <c r="T53" s="456" t="s">
        <v>84</v>
      </c>
      <c r="U53" s="457"/>
      <c r="V53" s="458"/>
      <c r="W53" s="217"/>
      <c r="X53" s="218"/>
      <c r="Y53" s="218"/>
      <c r="Z53" s="218"/>
      <c r="AA53" s="218"/>
      <c r="AB53" s="218"/>
      <c r="AC53" s="219"/>
      <c r="AD53" s="217"/>
      <c r="AE53" s="218"/>
      <c r="AF53" s="218"/>
      <c r="AG53" s="218"/>
      <c r="AH53" s="218"/>
      <c r="AI53" s="218"/>
      <c r="AJ53" s="219"/>
      <c r="AK53" s="217"/>
      <c r="AL53" s="218"/>
      <c r="AM53" s="218"/>
      <c r="AN53" s="218"/>
      <c r="AO53" s="218"/>
      <c r="AP53" s="218"/>
      <c r="AQ53" s="219"/>
      <c r="AR53" s="217"/>
      <c r="AS53" s="218"/>
      <c r="AT53" s="218"/>
      <c r="AU53" s="218"/>
      <c r="AV53" s="218"/>
      <c r="AW53" s="218"/>
      <c r="AX53" s="219"/>
      <c r="AY53" s="217"/>
      <c r="AZ53" s="218"/>
      <c r="BA53" s="459"/>
      <c r="BB53" s="460"/>
      <c r="BC53" s="460"/>
      <c r="BD53" s="461"/>
      <c r="BE53" s="461"/>
      <c r="BF53" s="378"/>
      <c r="BG53" s="378"/>
      <c r="BH53" s="378"/>
      <c r="BI53" s="378"/>
      <c r="BJ53" s="378"/>
    </row>
    <row r="54" customFormat="false" ht="20.25" hidden="false" customHeight="true" outlineLevel="0" collapsed="false">
      <c r="A54" s="0"/>
      <c r="B54" s="200"/>
      <c r="C54" s="452"/>
      <c r="D54" s="452"/>
      <c r="E54" s="452"/>
      <c r="F54" s="452"/>
      <c r="G54" s="453"/>
      <c r="H54" s="453"/>
      <c r="I54" s="454"/>
      <c r="J54" s="454"/>
      <c r="K54" s="455"/>
      <c r="L54" s="455"/>
      <c r="M54" s="455"/>
      <c r="N54" s="455"/>
      <c r="O54" s="76"/>
      <c r="P54" s="76"/>
      <c r="Q54" s="76"/>
      <c r="R54" s="76"/>
      <c r="S54" s="76"/>
      <c r="T54" s="462" t="s">
        <v>85</v>
      </c>
      <c r="U54" s="463"/>
      <c r="V54" s="464"/>
      <c r="W54" s="229"/>
      <c r="X54" s="230"/>
      <c r="Y54" s="230"/>
      <c r="Z54" s="230"/>
      <c r="AA54" s="230"/>
      <c r="AB54" s="230"/>
      <c r="AC54" s="231"/>
      <c r="AD54" s="229"/>
      <c r="AE54" s="230"/>
      <c r="AF54" s="230"/>
      <c r="AG54" s="230"/>
      <c r="AH54" s="230"/>
      <c r="AI54" s="230"/>
      <c r="AJ54" s="231"/>
      <c r="AK54" s="229"/>
      <c r="AL54" s="230"/>
      <c r="AM54" s="230"/>
      <c r="AN54" s="230"/>
      <c r="AO54" s="230"/>
      <c r="AP54" s="230"/>
      <c r="AQ54" s="231"/>
      <c r="AR54" s="229"/>
      <c r="AS54" s="230"/>
      <c r="AT54" s="230"/>
      <c r="AU54" s="230"/>
      <c r="AV54" s="230"/>
      <c r="AW54" s="230"/>
      <c r="AX54" s="231"/>
      <c r="AY54" s="229"/>
      <c r="AZ54" s="230"/>
      <c r="BA54" s="230"/>
      <c r="BB54" s="339"/>
      <c r="BC54" s="339"/>
      <c r="BD54" s="340"/>
      <c r="BE54" s="340"/>
      <c r="BF54" s="378"/>
      <c r="BG54" s="378"/>
      <c r="BH54" s="378"/>
      <c r="BI54" s="378"/>
      <c r="BJ54" s="378"/>
    </row>
    <row r="55" customFormat="false" ht="20.25" hidden="false" customHeight="true" outlineLevel="0" collapsed="false">
      <c r="A55" s="0"/>
      <c r="B55" s="200" t="n">
        <f aca="false">B53+1</f>
        <v>21</v>
      </c>
      <c r="C55" s="452"/>
      <c r="D55" s="452"/>
      <c r="E55" s="452"/>
      <c r="F55" s="452"/>
      <c r="G55" s="453"/>
      <c r="H55" s="453"/>
      <c r="I55" s="454"/>
      <c r="J55" s="454"/>
      <c r="K55" s="455"/>
      <c r="L55" s="455"/>
      <c r="M55" s="455"/>
      <c r="N55" s="455"/>
      <c r="O55" s="76"/>
      <c r="P55" s="76"/>
      <c r="Q55" s="76"/>
      <c r="R55" s="76"/>
      <c r="S55" s="76"/>
      <c r="T55" s="465" t="s">
        <v>84</v>
      </c>
      <c r="U55" s="466"/>
      <c r="V55" s="467"/>
      <c r="W55" s="217"/>
      <c r="X55" s="218"/>
      <c r="Y55" s="218"/>
      <c r="Z55" s="218"/>
      <c r="AA55" s="218"/>
      <c r="AB55" s="218"/>
      <c r="AC55" s="219"/>
      <c r="AD55" s="217"/>
      <c r="AE55" s="218"/>
      <c r="AF55" s="218"/>
      <c r="AG55" s="218"/>
      <c r="AH55" s="218"/>
      <c r="AI55" s="218"/>
      <c r="AJ55" s="219"/>
      <c r="AK55" s="217"/>
      <c r="AL55" s="218"/>
      <c r="AM55" s="218"/>
      <c r="AN55" s="218"/>
      <c r="AO55" s="218"/>
      <c r="AP55" s="218"/>
      <c r="AQ55" s="219"/>
      <c r="AR55" s="217"/>
      <c r="AS55" s="218"/>
      <c r="AT55" s="218"/>
      <c r="AU55" s="218"/>
      <c r="AV55" s="218"/>
      <c r="AW55" s="218"/>
      <c r="AX55" s="219"/>
      <c r="AY55" s="217"/>
      <c r="AZ55" s="218"/>
      <c r="BA55" s="459"/>
      <c r="BB55" s="460"/>
      <c r="BC55" s="460"/>
      <c r="BD55" s="461"/>
      <c r="BE55" s="461"/>
      <c r="BF55" s="378"/>
      <c r="BG55" s="378"/>
      <c r="BH55" s="378"/>
      <c r="BI55" s="378"/>
      <c r="BJ55" s="378"/>
    </row>
    <row r="56" customFormat="false" ht="20.25" hidden="false" customHeight="true" outlineLevel="0" collapsed="false">
      <c r="A56" s="0"/>
      <c r="B56" s="200"/>
      <c r="C56" s="452"/>
      <c r="D56" s="452"/>
      <c r="E56" s="452"/>
      <c r="F56" s="452"/>
      <c r="G56" s="453"/>
      <c r="H56" s="453"/>
      <c r="I56" s="454"/>
      <c r="J56" s="454"/>
      <c r="K56" s="455"/>
      <c r="L56" s="455"/>
      <c r="M56" s="455"/>
      <c r="N56" s="455"/>
      <c r="O56" s="76"/>
      <c r="P56" s="76"/>
      <c r="Q56" s="76"/>
      <c r="R56" s="76"/>
      <c r="S56" s="76"/>
      <c r="T56" s="462" t="s">
        <v>85</v>
      </c>
      <c r="U56" s="463"/>
      <c r="V56" s="464"/>
      <c r="W56" s="229"/>
      <c r="X56" s="230"/>
      <c r="Y56" s="230"/>
      <c r="Z56" s="230"/>
      <c r="AA56" s="230"/>
      <c r="AB56" s="230"/>
      <c r="AC56" s="231"/>
      <c r="AD56" s="229"/>
      <c r="AE56" s="230"/>
      <c r="AF56" s="230"/>
      <c r="AG56" s="230"/>
      <c r="AH56" s="230"/>
      <c r="AI56" s="230"/>
      <c r="AJ56" s="231"/>
      <c r="AK56" s="229"/>
      <c r="AL56" s="230"/>
      <c r="AM56" s="230"/>
      <c r="AN56" s="230"/>
      <c r="AO56" s="230"/>
      <c r="AP56" s="230"/>
      <c r="AQ56" s="231"/>
      <c r="AR56" s="229"/>
      <c r="AS56" s="230"/>
      <c r="AT56" s="230"/>
      <c r="AU56" s="230"/>
      <c r="AV56" s="230"/>
      <c r="AW56" s="230"/>
      <c r="AX56" s="231"/>
      <c r="AY56" s="229"/>
      <c r="AZ56" s="230"/>
      <c r="BA56" s="230"/>
      <c r="BB56" s="339"/>
      <c r="BC56" s="339"/>
      <c r="BD56" s="340"/>
      <c r="BE56" s="340"/>
      <c r="BF56" s="378"/>
      <c r="BG56" s="378"/>
      <c r="BH56" s="378"/>
      <c r="BI56" s="378"/>
      <c r="BJ56" s="378"/>
    </row>
    <row r="57" customFormat="false" ht="20.25" hidden="false" customHeight="true" outlineLevel="0" collapsed="false">
      <c r="A57" s="0"/>
      <c r="B57" s="200" t="n">
        <f aca="false">B55+1</f>
        <v>22</v>
      </c>
      <c r="C57" s="452"/>
      <c r="D57" s="452"/>
      <c r="E57" s="452"/>
      <c r="F57" s="452"/>
      <c r="G57" s="453"/>
      <c r="H57" s="453"/>
      <c r="I57" s="454"/>
      <c r="J57" s="454"/>
      <c r="K57" s="455"/>
      <c r="L57" s="455"/>
      <c r="M57" s="455"/>
      <c r="N57" s="455"/>
      <c r="O57" s="76"/>
      <c r="P57" s="76"/>
      <c r="Q57" s="76"/>
      <c r="R57" s="76"/>
      <c r="S57" s="76"/>
      <c r="T57" s="465" t="s">
        <v>84</v>
      </c>
      <c r="U57" s="466"/>
      <c r="V57" s="467"/>
      <c r="W57" s="217"/>
      <c r="X57" s="218"/>
      <c r="Y57" s="218"/>
      <c r="Z57" s="218"/>
      <c r="AA57" s="218"/>
      <c r="AB57" s="218"/>
      <c r="AC57" s="219"/>
      <c r="AD57" s="217"/>
      <c r="AE57" s="218"/>
      <c r="AF57" s="218"/>
      <c r="AG57" s="218"/>
      <c r="AH57" s="218"/>
      <c r="AI57" s="218"/>
      <c r="AJ57" s="219"/>
      <c r="AK57" s="217"/>
      <c r="AL57" s="218"/>
      <c r="AM57" s="218"/>
      <c r="AN57" s="218"/>
      <c r="AO57" s="218"/>
      <c r="AP57" s="218"/>
      <c r="AQ57" s="219"/>
      <c r="AR57" s="217"/>
      <c r="AS57" s="218"/>
      <c r="AT57" s="218"/>
      <c r="AU57" s="218"/>
      <c r="AV57" s="218"/>
      <c r="AW57" s="218"/>
      <c r="AX57" s="219"/>
      <c r="AY57" s="217"/>
      <c r="AZ57" s="218"/>
      <c r="BA57" s="459"/>
      <c r="BB57" s="460"/>
      <c r="BC57" s="460"/>
      <c r="BD57" s="461"/>
      <c r="BE57" s="461"/>
      <c r="BF57" s="378"/>
      <c r="BG57" s="378"/>
      <c r="BH57" s="378"/>
      <c r="BI57" s="378"/>
      <c r="BJ57" s="378"/>
    </row>
    <row r="58" customFormat="false" ht="20.25" hidden="false" customHeight="true" outlineLevel="0" collapsed="false">
      <c r="A58" s="0"/>
      <c r="B58" s="200"/>
      <c r="C58" s="452"/>
      <c r="D58" s="452"/>
      <c r="E58" s="452"/>
      <c r="F58" s="452"/>
      <c r="G58" s="453"/>
      <c r="H58" s="453"/>
      <c r="I58" s="454"/>
      <c r="J58" s="454"/>
      <c r="K58" s="455"/>
      <c r="L58" s="455"/>
      <c r="M58" s="455"/>
      <c r="N58" s="455"/>
      <c r="O58" s="76"/>
      <c r="P58" s="76"/>
      <c r="Q58" s="76"/>
      <c r="R58" s="76"/>
      <c r="S58" s="76"/>
      <c r="T58" s="462" t="s">
        <v>85</v>
      </c>
      <c r="U58" s="463"/>
      <c r="V58" s="464"/>
      <c r="W58" s="229"/>
      <c r="X58" s="230"/>
      <c r="Y58" s="230"/>
      <c r="Z58" s="230"/>
      <c r="AA58" s="230"/>
      <c r="AB58" s="230"/>
      <c r="AC58" s="231"/>
      <c r="AD58" s="229"/>
      <c r="AE58" s="230"/>
      <c r="AF58" s="230"/>
      <c r="AG58" s="230"/>
      <c r="AH58" s="230"/>
      <c r="AI58" s="230"/>
      <c r="AJ58" s="231"/>
      <c r="AK58" s="229"/>
      <c r="AL58" s="230"/>
      <c r="AM58" s="230"/>
      <c r="AN58" s="230"/>
      <c r="AO58" s="230"/>
      <c r="AP58" s="230"/>
      <c r="AQ58" s="231"/>
      <c r="AR58" s="229"/>
      <c r="AS58" s="230"/>
      <c r="AT58" s="230"/>
      <c r="AU58" s="230"/>
      <c r="AV58" s="230"/>
      <c r="AW58" s="230"/>
      <c r="AX58" s="231"/>
      <c r="AY58" s="229"/>
      <c r="AZ58" s="230"/>
      <c r="BA58" s="230"/>
      <c r="BB58" s="339"/>
      <c r="BC58" s="339"/>
      <c r="BD58" s="340"/>
      <c r="BE58" s="340"/>
      <c r="BF58" s="378"/>
      <c r="BG58" s="378"/>
      <c r="BH58" s="378"/>
      <c r="BI58" s="378"/>
      <c r="BJ58" s="378"/>
    </row>
    <row r="59" customFormat="false" ht="20.25" hidden="false" customHeight="true" outlineLevel="0" collapsed="false">
      <c r="A59" s="0"/>
      <c r="B59" s="200" t="n">
        <f aca="false">B57+1</f>
        <v>23</v>
      </c>
      <c r="C59" s="452"/>
      <c r="D59" s="452"/>
      <c r="E59" s="452"/>
      <c r="F59" s="452"/>
      <c r="G59" s="453"/>
      <c r="H59" s="453"/>
      <c r="I59" s="454"/>
      <c r="J59" s="454"/>
      <c r="K59" s="455"/>
      <c r="L59" s="455"/>
      <c r="M59" s="455"/>
      <c r="N59" s="455"/>
      <c r="O59" s="76"/>
      <c r="P59" s="76"/>
      <c r="Q59" s="76"/>
      <c r="R59" s="76"/>
      <c r="S59" s="76"/>
      <c r="T59" s="465" t="s">
        <v>84</v>
      </c>
      <c r="U59" s="466"/>
      <c r="V59" s="467"/>
      <c r="W59" s="217"/>
      <c r="X59" s="218"/>
      <c r="Y59" s="218"/>
      <c r="Z59" s="218"/>
      <c r="AA59" s="218"/>
      <c r="AB59" s="218"/>
      <c r="AC59" s="219"/>
      <c r="AD59" s="217"/>
      <c r="AE59" s="218"/>
      <c r="AF59" s="218"/>
      <c r="AG59" s="218"/>
      <c r="AH59" s="218"/>
      <c r="AI59" s="218"/>
      <c r="AJ59" s="219"/>
      <c r="AK59" s="217"/>
      <c r="AL59" s="218"/>
      <c r="AM59" s="218"/>
      <c r="AN59" s="218"/>
      <c r="AO59" s="218"/>
      <c r="AP59" s="218"/>
      <c r="AQ59" s="219"/>
      <c r="AR59" s="217"/>
      <c r="AS59" s="218"/>
      <c r="AT59" s="218"/>
      <c r="AU59" s="218"/>
      <c r="AV59" s="218"/>
      <c r="AW59" s="218"/>
      <c r="AX59" s="219"/>
      <c r="AY59" s="217"/>
      <c r="AZ59" s="218"/>
      <c r="BA59" s="459"/>
      <c r="BB59" s="460"/>
      <c r="BC59" s="460"/>
      <c r="BD59" s="461"/>
      <c r="BE59" s="461"/>
      <c r="BF59" s="378"/>
      <c r="BG59" s="378"/>
      <c r="BH59" s="378"/>
      <c r="BI59" s="378"/>
      <c r="BJ59" s="378"/>
    </row>
    <row r="60" customFormat="false" ht="20.25" hidden="false" customHeight="true" outlineLevel="0" collapsed="false">
      <c r="A60" s="0"/>
      <c r="B60" s="200"/>
      <c r="C60" s="452"/>
      <c r="D60" s="452"/>
      <c r="E60" s="452"/>
      <c r="F60" s="452"/>
      <c r="G60" s="453"/>
      <c r="H60" s="453"/>
      <c r="I60" s="454"/>
      <c r="J60" s="454"/>
      <c r="K60" s="455"/>
      <c r="L60" s="455"/>
      <c r="M60" s="455"/>
      <c r="N60" s="455"/>
      <c r="O60" s="76"/>
      <c r="P60" s="76"/>
      <c r="Q60" s="76"/>
      <c r="R60" s="76"/>
      <c r="S60" s="76"/>
      <c r="T60" s="462" t="s">
        <v>85</v>
      </c>
      <c r="U60" s="463"/>
      <c r="V60" s="464"/>
      <c r="W60" s="229"/>
      <c r="X60" s="230"/>
      <c r="Y60" s="230"/>
      <c r="Z60" s="230"/>
      <c r="AA60" s="230"/>
      <c r="AB60" s="230"/>
      <c r="AC60" s="231"/>
      <c r="AD60" s="229"/>
      <c r="AE60" s="230"/>
      <c r="AF60" s="230"/>
      <c r="AG60" s="230"/>
      <c r="AH60" s="230"/>
      <c r="AI60" s="230"/>
      <c r="AJ60" s="231"/>
      <c r="AK60" s="229"/>
      <c r="AL60" s="230"/>
      <c r="AM60" s="230"/>
      <c r="AN60" s="230"/>
      <c r="AO60" s="230"/>
      <c r="AP60" s="230"/>
      <c r="AQ60" s="231"/>
      <c r="AR60" s="229"/>
      <c r="AS60" s="230"/>
      <c r="AT60" s="230"/>
      <c r="AU60" s="230"/>
      <c r="AV60" s="230"/>
      <c r="AW60" s="230"/>
      <c r="AX60" s="231"/>
      <c r="AY60" s="229"/>
      <c r="AZ60" s="230"/>
      <c r="BA60" s="230"/>
      <c r="BB60" s="339"/>
      <c r="BC60" s="339"/>
      <c r="BD60" s="340"/>
      <c r="BE60" s="340"/>
      <c r="BF60" s="378"/>
      <c r="BG60" s="378"/>
      <c r="BH60" s="378"/>
      <c r="BI60" s="378"/>
      <c r="BJ60" s="378"/>
    </row>
    <row r="61" customFormat="false" ht="20.25" hidden="false" customHeight="true" outlineLevel="0" collapsed="false">
      <c r="A61" s="0"/>
      <c r="B61" s="200" t="n">
        <f aca="false">B59+1</f>
        <v>24</v>
      </c>
      <c r="C61" s="452"/>
      <c r="D61" s="452"/>
      <c r="E61" s="452"/>
      <c r="F61" s="452"/>
      <c r="G61" s="453"/>
      <c r="H61" s="453"/>
      <c r="I61" s="454"/>
      <c r="J61" s="454"/>
      <c r="K61" s="455"/>
      <c r="L61" s="455"/>
      <c r="M61" s="455"/>
      <c r="N61" s="455"/>
      <c r="O61" s="76"/>
      <c r="P61" s="76"/>
      <c r="Q61" s="76"/>
      <c r="R61" s="76"/>
      <c r="S61" s="76"/>
      <c r="T61" s="465" t="s">
        <v>84</v>
      </c>
      <c r="U61" s="466"/>
      <c r="V61" s="467"/>
      <c r="W61" s="217"/>
      <c r="X61" s="218"/>
      <c r="Y61" s="218"/>
      <c r="Z61" s="218"/>
      <c r="AA61" s="218"/>
      <c r="AB61" s="218"/>
      <c r="AC61" s="219"/>
      <c r="AD61" s="217"/>
      <c r="AE61" s="218"/>
      <c r="AF61" s="218"/>
      <c r="AG61" s="218"/>
      <c r="AH61" s="218"/>
      <c r="AI61" s="218"/>
      <c r="AJ61" s="219"/>
      <c r="AK61" s="217"/>
      <c r="AL61" s="218"/>
      <c r="AM61" s="218"/>
      <c r="AN61" s="218"/>
      <c r="AO61" s="218"/>
      <c r="AP61" s="218"/>
      <c r="AQ61" s="219"/>
      <c r="AR61" s="217"/>
      <c r="AS61" s="218"/>
      <c r="AT61" s="218"/>
      <c r="AU61" s="218"/>
      <c r="AV61" s="218"/>
      <c r="AW61" s="218"/>
      <c r="AX61" s="219"/>
      <c r="AY61" s="217"/>
      <c r="AZ61" s="218"/>
      <c r="BA61" s="459"/>
      <c r="BB61" s="460"/>
      <c r="BC61" s="460"/>
      <c r="BD61" s="461"/>
      <c r="BE61" s="461"/>
      <c r="BF61" s="378"/>
      <c r="BG61" s="378"/>
      <c r="BH61" s="378"/>
      <c r="BI61" s="378"/>
      <c r="BJ61" s="378"/>
    </row>
    <row r="62" customFormat="false" ht="20.25" hidden="false" customHeight="true" outlineLevel="0" collapsed="false">
      <c r="A62" s="0"/>
      <c r="B62" s="200"/>
      <c r="C62" s="452"/>
      <c r="D62" s="452"/>
      <c r="E62" s="452"/>
      <c r="F62" s="452"/>
      <c r="G62" s="453"/>
      <c r="H62" s="453"/>
      <c r="I62" s="454"/>
      <c r="J62" s="454"/>
      <c r="K62" s="455"/>
      <c r="L62" s="455"/>
      <c r="M62" s="455"/>
      <c r="N62" s="455"/>
      <c r="O62" s="76"/>
      <c r="P62" s="76"/>
      <c r="Q62" s="76"/>
      <c r="R62" s="76"/>
      <c r="S62" s="76"/>
      <c r="T62" s="462" t="s">
        <v>85</v>
      </c>
      <c r="U62" s="463"/>
      <c r="V62" s="464"/>
      <c r="W62" s="229"/>
      <c r="X62" s="230"/>
      <c r="Y62" s="230"/>
      <c r="Z62" s="230"/>
      <c r="AA62" s="230"/>
      <c r="AB62" s="230"/>
      <c r="AC62" s="231"/>
      <c r="AD62" s="229"/>
      <c r="AE62" s="230"/>
      <c r="AF62" s="230"/>
      <c r="AG62" s="230"/>
      <c r="AH62" s="230"/>
      <c r="AI62" s="230"/>
      <c r="AJ62" s="231"/>
      <c r="AK62" s="229"/>
      <c r="AL62" s="230"/>
      <c r="AM62" s="230"/>
      <c r="AN62" s="230"/>
      <c r="AO62" s="230"/>
      <c r="AP62" s="230"/>
      <c r="AQ62" s="231"/>
      <c r="AR62" s="229"/>
      <c r="AS62" s="230"/>
      <c r="AT62" s="230"/>
      <c r="AU62" s="230"/>
      <c r="AV62" s="230"/>
      <c r="AW62" s="230"/>
      <c r="AX62" s="231"/>
      <c r="AY62" s="229"/>
      <c r="AZ62" s="230"/>
      <c r="BA62" s="230"/>
      <c r="BB62" s="339"/>
      <c r="BC62" s="339"/>
      <c r="BD62" s="340"/>
      <c r="BE62" s="340"/>
      <c r="BF62" s="378"/>
      <c r="BG62" s="378"/>
      <c r="BH62" s="378"/>
      <c r="BI62" s="378"/>
      <c r="BJ62" s="378"/>
    </row>
    <row r="63" customFormat="false" ht="20.25" hidden="false" customHeight="true" outlineLevel="0" collapsed="false">
      <c r="A63" s="0"/>
      <c r="B63" s="200" t="n">
        <f aca="false">B61+1</f>
        <v>25</v>
      </c>
      <c r="C63" s="452"/>
      <c r="D63" s="452"/>
      <c r="E63" s="452"/>
      <c r="F63" s="452"/>
      <c r="G63" s="453"/>
      <c r="H63" s="453"/>
      <c r="I63" s="454"/>
      <c r="J63" s="454"/>
      <c r="K63" s="455"/>
      <c r="L63" s="455"/>
      <c r="M63" s="455"/>
      <c r="N63" s="455"/>
      <c r="O63" s="76"/>
      <c r="P63" s="76"/>
      <c r="Q63" s="76"/>
      <c r="R63" s="76"/>
      <c r="S63" s="76"/>
      <c r="T63" s="465" t="s">
        <v>84</v>
      </c>
      <c r="U63" s="466"/>
      <c r="V63" s="467"/>
      <c r="W63" s="217"/>
      <c r="X63" s="218"/>
      <c r="Y63" s="218"/>
      <c r="Z63" s="218"/>
      <c r="AA63" s="218"/>
      <c r="AB63" s="218"/>
      <c r="AC63" s="219"/>
      <c r="AD63" s="217"/>
      <c r="AE63" s="218"/>
      <c r="AF63" s="218"/>
      <c r="AG63" s="218"/>
      <c r="AH63" s="218"/>
      <c r="AI63" s="218"/>
      <c r="AJ63" s="219"/>
      <c r="AK63" s="217"/>
      <c r="AL63" s="218"/>
      <c r="AM63" s="218"/>
      <c r="AN63" s="218"/>
      <c r="AO63" s="218"/>
      <c r="AP63" s="218"/>
      <c r="AQ63" s="219"/>
      <c r="AR63" s="217"/>
      <c r="AS63" s="218"/>
      <c r="AT63" s="218"/>
      <c r="AU63" s="218"/>
      <c r="AV63" s="218"/>
      <c r="AW63" s="218"/>
      <c r="AX63" s="219"/>
      <c r="AY63" s="217"/>
      <c r="AZ63" s="218"/>
      <c r="BA63" s="459"/>
      <c r="BB63" s="460"/>
      <c r="BC63" s="460"/>
      <c r="BD63" s="461"/>
      <c r="BE63" s="461"/>
      <c r="BF63" s="378"/>
      <c r="BG63" s="378"/>
      <c r="BH63" s="378"/>
      <c r="BI63" s="378"/>
      <c r="BJ63" s="378"/>
    </row>
    <row r="64" customFormat="false" ht="20.25" hidden="false" customHeight="true" outlineLevel="0" collapsed="false">
      <c r="A64" s="0"/>
      <c r="B64" s="200"/>
      <c r="C64" s="452"/>
      <c r="D64" s="452"/>
      <c r="E64" s="452"/>
      <c r="F64" s="452"/>
      <c r="G64" s="453"/>
      <c r="H64" s="453"/>
      <c r="I64" s="454"/>
      <c r="J64" s="454"/>
      <c r="K64" s="455"/>
      <c r="L64" s="455"/>
      <c r="M64" s="455"/>
      <c r="N64" s="455"/>
      <c r="O64" s="76"/>
      <c r="P64" s="76"/>
      <c r="Q64" s="76"/>
      <c r="R64" s="76"/>
      <c r="S64" s="76"/>
      <c r="T64" s="462" t="s">
        <v>85</v>
      </c>
      <c r="U64" s="463"/>
      <c r="V64" s="464"/>
      <c r="W64" s="229"/>
      <c r="X64" s="230"/>
      <c r="Y64" s="230"/>
      <c r="Z64" s="230"/>
      <c r="AA64" s="230"/>
      <c r="AB64" s="230"/>
      <c r="AC64" s="231"/>
      <c r="AD64" s="229"/>
      <c r="AE64" s="230"/>
      <c r="AF64" s="230"/>
      <c r="AG64" s="230"/>
      <c r="AH64" s="230"/>
      <c r="AI64" s="230"/>
      <c r="AJ64" s="231"/>
      <c r="AK64" s="229"/>
      <c r="AL64" s="230"/>
      <c r="AM64" s="230"/>
      <c r="AN64" s="230"/>
      <c r="AO64" s="230"/>
      <c r="AP64" s="230"/>
      <c r="AQ64" s="231"/>
      <c r="AR64" s="229"/>
      <c r="AS64" s="230"/>
      <c r="AT64" s="230"/>
      <c r="AU64" s="230"/>
      <c r="AV64" s="230"/>
      <c r="AW64" s="230"/>
      <c r="AX64" s="231"/>
      <c r="AY64" s="229"/>
      <c r="AZ64" s="230"/>
      <c r="BA64" s="230"/>
      <c r="BB64" s="339"/>
      <c r="BC64" s="339"/>
      <c r="BD64" s="340"/>
      <c r="BE64" s="340"/>
      <c r="BF64" s="378"/>
      <c r="BG64" s="378"/>
      <c r="BH64" s="378"/>
      <c r="BI64" s="378"/>
      <c r="BJ64" s="378"/>
    </row>
    <row r="65" customFormat="false" ht="20.25" hidden="false" customHeight="true" outlineLevel="0" collapsed="false">
      <c r="A65" s="0"/>
      <c r="B65" s="200" t="n">
        <f aca="false">B63+1</f>
        <v>26</v>
      </c>
      <c r="C65" s="452"/>
      <c r="D65" s="452"/>
      <c r="E65" s="452"/>
      <c r="F65" s="452"/>
      <c r="G65" s="453"/>
      <c r="H65" s="453"/>
      <c r="I65" s="454"/>
      <c r="J65" s="454"/>
      <c r="K65" s="455"/>
      <c r="L65" s="455"/>
      <c r="M65" s="455"/>
      <c r="N65" s="455"/>
      <c r="O65" s="76"/>
      <c r="P65" s="76"/>
      <c r="Q65" s="76"/>
      <c r="R65" s="76"/>
      <c r="S65" s="76"/>
      <c r="T65" s="465" t="s">
        <v>84</v>
      </c>
      <c r="U65" s="466"/>
      <c r="V65" s="467"/>
      <c r="W65" s="217"/>
      <c r="X65" s="218"/>
      <c r="Y65" s="218"/>
      <c r="Z65" s="218"/>
      <c r="AA65" s="218"/>
      <c r="AB65" s="218"/>
      <c r="AC65" s="219"/>
      <c r="AD65" s="217"/>
      <c r="AE65" s="218"/>
      <c r="AF65" s="218"/>
      <c r="AG65" s="218"/>
      <c r="AH65" s="218"/>
      <c r="AI65" s="218"/>
      <c r="AJ65" s="219"/>
      <c r="AK65" s="217"/>
      <c r="AL65" s="218"/>
      <c r="AM65" s="218"/>
      <c r="AN65" s="218"/>
      <c r="AO65" s="218"/>
      <c r="AP65" s="218"/>
      <c r="AQ65" s="219"/>
      <c r="AR65" s="217"/>
      <c r="AS65" s="218"/>
      <c r="AT65" s="218"/>
      <c r="AU65" s="218"/>
      <c r="AV65" s="218"/>
      <c r="AW65" s="218"/>
      <c r="AX65" s="219"/>
      <c r="AY65" s="217"/>
      <c r="AZ65" s="218"/>
      <c r="BA65" s="459"/>
      <c r="BB65" s="460"/>
      <c r="BC65" s="460"/>
      <c r="BD65" s="461"/>
      <c r="BE65" s="461"/>
      <c r="BF65" s="378"/>
      <c r="BG65" s="378"/>
      <c r="BH65" s="378"/>
      <c r="BI65" s="378"/>
      <c r="BJ65" s="378"/>
    </row>
    <row r="66" customFormat="false" ht="20.25" hidden="false" customHeight="true" outlineLevel="0" collapsed="false">
      <c r="A66" s="0"/>
      <c r="B66" s="200"/>
      <c r="C66" s="452"/>
      <c r="D66" s="452"/>
      <c r="E66" s="452"/>
      <c r="F66" s="452"/>
      <c r="G66" s="453"/>
      <c r="H66" s="453"/>
      <c r="I66" s="454"/>
      <c r="J66" s="454"/>
      <c r="K66" s="455"/>
      <c r="L66" s="455"/>
      <c r="M66" s="455"/>
      <c r="N66" s="455"/>
      <c r="O66" s="76"/>
      <c r="P66" s="76"/>
      <c r="Q66" s="76"/>
      <c r="R66" s="76"/>
      <c r="S66" s="76"/>
      <c r="T66" s="462" t="s">
        <v>85</v>
      </c>
      <c r="U66" s="463"/>
      <c r="V66" s="464"/>
      <c r="W66" s="229"/>
      <c r="X66" s="230"/>
      <c r="Y66" s="230"/>
      <c r="Z66" s="230"/>
      <c r="AA66" s="230"/>
      <c r="AB66" s="230"/>
      <c r="AC66" s="231"/>
      <c r="AD66" s="229"/>
      <c r="AE66" s="230"/>
      <c r="AF66" s="230"/>
      <c r="AG66" s="230"/>
      <c r="AH66" s="230"/>
      <c r="AI66" s="230"/>
      <c r="AJ66" s="231"/>
      <c r="AK66" s="229"/>
      <c r="AL66" s="230"/>
      <c r="AM66" s="230"/>
      <c r="AN66" s="230"/>
      <c r="AO66" s="230"/>
      <c r="AP66" s="230"/>
      <c r="AQ66" s="231"/>
      <c r="AR66" s="229"/>
      <c r="AS66" s="230"/>
      <c r="AT66" s="230"/>
      <c r="AU66" s="230"/>
      <c r="AV66" s="230"/>
      <c r="AW66" s="230"/>
      <c r="AX66" s="231"/>
      <c r="AY66" s="229"/>
      <c r="AZ66" s="230"/>
      <c r="BA66" s="230"/>
      <c r="BB66" s="339"/>
      <c r="BC66" s="339"/>
      <c r="BD66" s="340"/>
      <c r="BE66" s="340"/>
      <c r="BF66" s="378"/>
      <c r="BG66" s="378"/>
      <c r="BH66" s="378"/>
      <c r="BI66" s="378"/>
      <c r="BJ66" s="378"/>
    </row>
    <row r="67" customFormat="false" ht="20.25" hidden="false" customHeight="true" outlineLevel="0" collapsed="false">
      <c r="A67" s="0"/>
      <c r="B67" s="200" t="n">
        <f aca="false">B65+1</f>
        <v>27</v>
      </c>
      <c r="C67" s="452"/>
      <c r="D67" s="452"/>
      <c r="E67" s="452"/>
      <c r="F67" s="452"/>
      <c r="G67" s="453"/>
      <c r="H67" s="453"/>
      <c r="I67" s="454"/>
      <c r="J67" s="454"/>
      <c r="K67" s="455"/>
      <c r="L67" s="455"/>
      <c r="M67" s="455"/>
      <c r="N67" s="455"/>
      <c r="O67" s="76"/>
      <c r="P67" s="76"/>
      <c r="Q67" s="76"/>
      <c r="R67" s="76"/>
      <c r="S67" s="76"/>
      <c r="T67" s="465" t="s">
        <v>84</v>
      </c>
      <c r="U67" s="466"/>
      <c r="V67" s="467"/>
      <c r="W67" s="217"/>
      <c r="X67" s="218"/>
      <c r="Y67" s="218"/>
      <c r="Z67" s="218"/>
      <c r="AA67" s="218"/>
      <c r="AB67" s="218"/>
      <c r="AC67" s="219"/>
      <c r="AD67" s="217"/>
      <c r="AE67" s="218"/>
      <c r="AF67" s="218"/>
      <c r="AG67" s="218"/>
      <c r="AH67" s="218"/>
      <c r="AI67" s="218"/>
      <c r="AJ67" s="219"/>
      <c r="AK67" s="217"/>
      <c r="AL67" s="218"/>
      <c r="AM67" s="218"/>
      <c r="AN67" s="218"/>
      <c r="AO67" s="218"/>
      <c r="AP67" s="218"/>
      <c r="AQ67" s="219"/>
      <c r="AR67" s="217"/>
      <c r="AS67" s="218"/>
      <c r="AT67" s="218"/>
      <c r="AU67" s="218"/>
      <c r="AV67" s="218"/>
      <c r="AW67" s="218"/>
      <c r="AX67" s="219"/>
      <c r="AY67" s="217"/>
      <c r="AZ67" s="218"/>
      <c r="BA67" s="459"/>
      <c r="BB67" s="460"/>
      <c r="BC67" s="460"/>
      <c r="BD67" s="461"/>
      <c r="BE67" s="461"/>
      <c r="BF67" s="378"/>
      <c r="BG67" s="378"/>
      <c r="BH67" s="378"/>
      <c r="BI67" s="378"/>
      <c r="BJ67" s="378"/>
    </row>
    <row r="68" customFormat="false" ht="20.25" hidden="false" customHeight="true" outlineLevel="0" collapsed="false">
      <c r="A68" s="0"/>
      <c r="B68" s="200"/>
      <c r="C68" s="452"/>
      <c r="D68" s="452"/>
      <c r="E68" s="452"/>
      <c r="F68" s="452"/>
      <c r="G68" s="453"/>
      <c r="H68" s="453"/>
      <c r="I68" s="454"/>
      <c r="J68" s="454"/>
      <c r="K68" s="455"/>
      <c r="L68" s="455"/>
      <c r="M68" s="455"/>
      <c r="N68" s="455"/>
      <c r="O68" s="76"/>
      <c r="P68" s="76"/>
      <c r="Q68" s="76"/>
      <c r="R68" s="76"/>
      <c r="S68" s="76"/>
      <c r="T68" s="462" t="s">
        <v>85</v>
      </c>
      <c r="U68" s="463"/>
      <c r="V68" s="464"/>
      <c r="W68" s="229"/>
      <c r="X68" s="230"/>
      <c r="Y68" s="230"/>
      <c r="Z68" s="230"/>
      <c r="AA68" s="230"/>
      <c r="AB68" s="230"/>
      <c r="AC68" s="231"/>
      <c r="AD68" s="229"/>
      <c r="AE68" s="230"/>
      <c r="AF68" s="230"/>
      <c r="AG68" s="230"/>
      <c r="AH68" s="230"/>
      <c r="AI68" s="230"/>
      <c r="AJ68" s="231"/>
      <c r="AK68" s="229"/>
      <c r="AL68" s="230"/>
      <c r="AM68" s="230"/>
      <c r="AN68" s="230"/>
      <c r="AO68" s="230"/>
      <c r="AP68" s="230"/>
      <c r="AQ68" s="231"/>
      <c r="AR68" s="229"/>
      <c r="AS68" s="230"/>
      <c r="AT68" s="230"/>
      <c r="AU68" s="230"/>
      <c r="AV68" s="230"/>
      <c r="AW68" s="230"/>
      <c r="AX68" s="231"/>
      <c r="AY68" s="229"/>
      <c r="AZ68" s="230"/>
      <c r="BA68" s="230"/>
      <c r="BB68" s="339"/>
      <c r="BC68" s="339"/>
      <c r="BD68" s="340"/>
      <c r="BE68" s="340"/>
      <c r="BF68" s="378"/>
      <c r="BG68" s="378"/>
      <c r="BH68" s="378"/>
      <c r="BI68" s="378"/>
      <c r="BJ68" s="378"/>
    </row>
    <row r="69" customFormat="false" ht="20.25" hidden="false" customHeight="true" outlineLevel="0" collapsed="false">
      <c r="A69" s="0"/>
      <c r="B69" s="200" t="n">
        <f aca="false">B67+1</f>
        <v>28</v>
      </c>
      <c r="C69" s="452"/>
      <c r="D69" s="452"/>
      <c r="E69" s="452"/>
      <c r="F69" s="452"/>
      <c r="G69" s="453"/>
      <c r="H69" s="453"/>
      <c r="I69" s="454"/>
      <c r="J69" s="454"/>
      <c r="K69" s="455"/>
      <c r="L69" s="455"/>
      <c r="M69" s="455"/>
      <c r="N69" s="455"/>
      <c r="O69" s="76"/>
      <c r="P69" s="76"/>
      <c r="Q69" s="76"/>
      <c r="R69" s="76"/>
      <c r="S69" s="76"/>
      <c r="T69" s="465" t="s">
        <v>84</v>
      </c>
      <c r="U69" s="466"/>
      <c r="V69" s="467"/>
      <c r="W69" s="217"/>
      <c r="X69" s="218"/>
      <c r="Y69" s="218"/>
      <c r="Z69" s="218"/>
      <c r="AA69" s="218"/>
      <c r="AB69" s="218"/>
      <c r="AC69" s="219"/>
      <c r="AD69" s="217"/>
      <c r="AE69" s="218"/>
      <c r="AF69" s="218"/>
      <c r="AG69" s="218"/>
      <c r="AH69" s="218"/>
      <c r="AI69" s="218"/>
      <c r="AJ69" s="219"/>
      <c r="AK69" s="217"/>
      <c r="AL69" s="218"/>
      <c r="AM69" s="218"/>
      <c r="AN69" s="218"/>
      <c r="AO69" s="218"/>
      <c r="AP69" s="218"/>
      <c r="AQ69" s="219"/>
      <c r="AR69" s="217"/>
      <c r="AS69" s="218"/>
      <c r="AT69" s="218"/>
      <c r="AU69" s="218"/>
      <c r="AV69" s="218"/>
      <c r="AW69" s="218"/>
      <c r="AX69" s="219"/>
      <c r="AY69" s="217"/>
      <c r="AZ69" s="218"/>
      <c r="BA69" s="459"/>
      <c r="BB69" s="460"/>
      <c r="BC69" s="460"/>
      <c r="BD69" s="461"/>
      <c r="BE69" s="461"/>
      <c r="BF69" s="378"/>
      <c r="BG69" s="378"/>
      <c r="BH69" s="378"/>
      <c r="BI69" s="378"/>
      <c r="BJ69" s="378"/>
    </row>
    <row r="70" customFormat="false" ht="20.25" hidden="false" customHeight="true" outlineLevel="0" collapsed="false">
      <c r="A70" s="0"/>
      <c r="B70" s="200"/>
      <c r="C70" s="452"/>
      <c r="D70" s="452"/>
      <c r="E70" s="452"/>
      <c r="F70" s="452"/>
      <c r="G70" s="453"/>
      <c r="H70" s="453"/>
      <c r="I70" s="454"/>
      <c r="J70" s="454"/>
      <c r="K70" s="455"/>
      <c r="L70" s="455"/>
      <c r="M70" s="455"/>
      <c r="N70" s="455"/>
      <c r="O70" s="76"/>
      <c r="P70" s="76"/>
      <c r="Q70" s="76"/>
      <c r="R70" s="76"/>
      <c r="S70" s="76"/>
      <c r="T70" s="462" t="s">
        <v>85</v>
      </c>
      <c r="U70" s="463"/>
      <c r="V70" s="464"/>
      <c r="W70" s="229"/>
      <c r="X70" s="230"/>
      <c r="Y70" s="230"/>
      <c r="Z70" s="230"/>
      <c r="AA70" s="230"/>
      <c r="AB70" s="230"/>
      <c r="AC70" s="231"/>
      <c r="AD70" s="229"/>
      <c r="AE70" s="230"/>
      <c r="AF70" s="230"/>
      <c r="AG70" s="230"/>
      <c r="AH70" s="230"/>
      <c r="AI70" s="230"/>
      <c r="AJ70" s="231"/>
      <c r="AK70" s="229"/>
      <c r="AL70" s="230"/>
      <c r="AM70" s="230"/>
      <c r="AN70" s="230"/>
      <c r="AO70" s="230"/>
      <c r="AP70" s="230"/>
      <c r="AQ70" s="231"/>
      <c r="AR70" s="229"/>
      <c r="AS70" s="230"/>
      <c r="AT70" s="230"/>
      <c r="AU70" s="230"/>
      <c r="AV70" s="230"/>
      <c r="AW70" s="230"/>
      <c r="AX70" s="231"/>
      <c r="AY70" s="229"/>
      <c r="AZ70" s="230"/>
      <c r="BA70" s="230"/>
      <c r="BB70" s="339"/>
      <c r="BC70" s="339"/>
      <c r="BD70" s="340"/>
      <c r="BE70" s="340"/>
      <c r="BF70" s="378"/>
      <c r="BG70" s="378"/>
      <c r="BH70" s="378"/>
      <c r="BI70" s="378"/>
      <c r="BJ70" s="378"/>
    </row>
    <row r="71" customFormat="false" ht="20.25" hidden="false" customHeight="true" outlineLevel="0" collapsed="false">
      <c r="A71" s="0"/>
      <c r="B71" s="200" t="n">
        <f aca="false">B69+1</f>
        <v>29</v>
      </c>
      <c r="C71" s="452"/>
      <c r="D71" s="452"/>
      <c r="E71" s="452"/>
      <c r="F71" s="452"/>
      <c r="G71" s="239"/>
      <c r="H71" s="239"/>
      <c r="I71" s="75"/>
      <c r="J71" s="75"/>
      <c r="K71" s="76"/>
      <c r="L71" s="76"/>
      <c r="M71" s="76"/>
      <c r="N71" s="76"/>
      <c r="O71" s="76"/>
      <c r="P71" s="76"/>
      <c r="Q71" s="76"/>
      <c r="R71" s="76"/>
      <c r="S71" s="76"/>
      <c r="T71" s="465" t="s">
        <v>84</v>
      </c>
      <c r="U71" s="466"/>
      <c r="V71" s="467"/>
      <c r="W71" s="217"/>
      <c r="X71" s="218"/>
      <c r="Y71" s="218"/>
      <c r="Z71" s="218"/>
      <c r="AA71" s="218"/>
      <c r="AB71" s="218"/>
      <c r="AC71" s="219"/>
      <c r="AD71" s="217"/>
      <c r="AE71" s="218"/>
      <c r="AF71" s="218"/>
      <c r="AG71" s="218"/>
      <c r="AH71" s="218"/>
      <c r="AI71" s="218"/>
      <c r="AJ71" s="219"/>
      <c r="AK71" s="217"/>
      <c r="AL71" s="218"/>
      <c r="AM71" s="218"/>
      <c r="AN71" s="218"/>
      <c r="AO71" s="218"/>
      <c r="AP71" s="218"/>
      <c r="AQ71" s="219"/>
      <c r="AR71" s="217"/>
      <c r="AS71" s="218"/>
      <c r="AT71" s="218"/>
      <c r="AU71" s="218"/>
      <c r="AV71" s="218"/>
      <c r="AW71" s="218"/>
      <c r="AX71" s="219"/>
      <c r="AY71" s="217"/>
      <c r="AZ71" s="218"/>
      <c r="BA71" s="459"/>
      <c r="BB71" s="460"/>
      <c r="BC71" s="460"/>
      <c r="BD71" s="461"/>
      <c r="BE71" s="461"/>
      <c r="BF71" s="83"/>
      <c r="BG71" s="83"/>
      <c r="BH71" s="83"/>
      <c r="BI71" s="83"/>
      <c r="BJ71" s="83"/>
    </row>
    <row r="72" customFormat="false" ht="20.25" hidden="false" customHeight="true" outlineLevel="0" collapsed="false">
      <c r="A72" s="0"/>
      <c r="B72" s="200"/>
      <c r="C72" s="452"/>
      <c r="D72" s="452"/>
      <c r="E72" s="452"/>
      <c r="F72" s="452"/>
      <c r="G72" s="239"/>
      <c r="H72" s="239"/>
      <c r="I72" s="75"/>
      <c r="J72" s="75"/>
      <c r="K72" s="76"/>
      <c r="L72" s="76"/>
      <c r="M72" s="76"/>
      <c r="N72" s="76"/>
      <c r="O72" s="76"/>
      <c r="P72" s="76"/>
      <c r="Q72" s="76"/>
      <c r="R72" s="76"/>
      <c r="S72" s="76"/>
      <c r="T72" s="462" t="s">
        <v>85</v>
      </c>
      <c r="U72" s="463"/>
      <c r="V72" s="464"/>
      <c r="W72" s="229"/>
      <c r="X72" s="230"/>
      <c r="Y72" s="230"/>
      <c r="Z72" s="230"/>
      <c r="AA72" s="230"/>
      <c r="AB72" s="230"/>
      <c r="AC72" s="231"/>
      <c r="AD72" s="229"/>
      <c r="AE72" s="230"/>
      <c r="AF72" s="230"/>
      <c r="AG72" s="230"/>
      <c r="AH72" s="230"/>
      <c r="AI72" s="230"/>
      <c r="AJ72" s="231"/>
      <c r="AK72" s="229"/>
      <c r="AL72" s="230"/>
      <c r="AM72" s="230"/>
      <c r="AN72" s="230"/>
      <c r="AO72" s="230"/>
      <c r="AP72" s="230"/>
      <c r="AQ72" s="231"/>
      <c r="AR72" s="229"/>
      <c r="AS72" s="230"/>
      <c r="AT72" s="230"/>
      <c r="AU72" s="230"/>
      <c r="AV72" s="230"/>
      <c r="AW72" s="230"/>
      <c r="AX72" s="231"/>
      <c r="AY72" s="229"/>
      <c r="AZ72" s="230"/>
      <c r="BA72" s="230"/>
      <c r="BB72" s="346"/>
      <c r="BC72" s="346"/>
      <c r="BD72" s="347"/>
      <c r="BE72" s="347"/>
      <c r="BF72" s="83"/>
      <c r="BG72" s="83"/>
      <c r="BH72" s="83"/>
      <c r="BI72" s="83"/>
      <c r="BJ72" s="83"/>
    </row>
    <row r="73" customFormat="false" ht="20.25" hidden="false" customHeight="true" outlineLevel="0" collapsed="false">
      <c r="A73" s="0"/>
      <c r="B73" s="468" t="n">
        <f aca="false">B71+1</f>
        <v>30</v>
      </c>
      <c r="C73" s="469"/>
      <c r="D73" s="469"/>
      <c r="E73" s="469"/>
      <c r="F73" s="469"/>
      <c r="G73" s="371"/>
      <c r="H73" s="371"/>
      <c r="I73" s="102"/>
      <c r="J73" s="102"/>
      <c r="K73" s="103"/>
      <c r="L73" s="103"/>
      <c r="M73" s="103"/>
      <c r="N73" s="103"/>
      <c r="O73" s="103"/>
      <c r="P73" s="103"/>
      <c r="Q73" s="103"/>
      <c r="R73" s="103"/>
      <c r="S73" s="103"/>
      <c r="T73" s="456" t="s">
        <v>84</v>
      </c>
      <c r="U73" s="457"/>
      <c r="V73" s="458"/>
      <c r="W73" s="217"/>
      <c r="X73" s="218"/>
      <c r="Y73" s="218"/>
      <c r="Z73" s="218"/>
      <c r="AA73" s="218"/>
      <c r="AB73" s="218"/>
      <c r="AC73" s="219"/>
      <c r="AD73" s="217"/>
      <c r="AE73" s="218"/>
      <c r="AF73" s="218"/>
      <c r="AG73" s="218"/>
      <c r="AH73" s="218"/>
      <c r="AI73" s="218"/>
      <c r="AJ73" s="219"/>
      <c r="AK73" s="217"/>
      <c r="AL73" s="218"/>
      <c r="AM73" s="218"/>
      <c r="AN73" s="218"/>
      <c r="AO73" s="218"/>
      <c r="AP73" s="218"/>
      <c r="AQ73" s="219"/>
      <c r="AR73" s="217"/>
      <c r="AS73" s="218"/>
      <c r="AT73" s="218"/>
      <c r="AU73" s="218"/>
      <c r="AV73" s="218"/>
      <c r="AW73" s="218"/>
      <c r="AX73" s="219"/>
      <c r="AY73" s="217"/>
      <c r="AZ73" s="218"/>
      <c r="BA73" s="459"/>
      <c r="BB73" s="460"/>
      <c r="BC73" s="460"/>
      <c r="BD73" s="461"/>
      <c r="BE73" s="461"/>
      <c r="BF73" s="110"/>
      <c r="BG73" s="110"/>
      <c r="BH73" s="110"/>
      <c r="BI73" s="110"/>
      <c r="BJ73" s="110"/>
    </row>
    <row r="74" customFormat="false" ht="20.25" hidden="false" customHeight="true" outlineLevel="0" collapsed="false">
      <c r="A74" s="0"/>
      <c r="B74" s="468"/>
      <c r="C74" s="469"/>
      <c r="D74" s="469"/>
      <c r="E74" s="469"/>
      <c r="F74" s="469"/>
      <c r="G74" s="371"/>
      <c r="H74" s="371"/>
      <c r="I74" s="102"/>
      <c r="J74" s="102"/>
      <c r="K74" s="103"/>
      <c r="L74" s="103"/>
      <c r="M74" s="103"/>
      <c r="N74" s="103"/>
      <c r="O74" s="103"/>
      <c r="P74" s="103"/>
      <c r="Q74" s="103"/>
      <c r="R74" s="103"/>
      <c r="S74" s="103"/>
      <c r="T74" s="470" t="s">
        <v>85</v>
      </c>
      <c r="U74" s="471"/>
      <c r="V74" s="472"/>
      <c r="W74" s="473"/>
      <c r="X74" s="474"/>
      <c r="Y74" s="474"/>
      <c r="Z74" s="474"/>
      <c r="AA74" s="474"/>
      <c r="AB74" s="474"/>
      <c r="AC74" s="475"/>
      <c r="AD74" s="473"/>
      <c r="AE74" s="474"/>
      <c r="AF74" s="474"/>
      <c r="AG74" s="474"/>
      <c r="AH74" s="474"/>
      <c r="AI74" s="474"/>
      <c r="AJ74" s="475"/>
      <c r="AK74" s="473"/>
      <c r="AL74" s="474"/>
      <c r="AM74" s="474"/>
      <c r="AN74" s="474"/>
      <c r="AO74" s="474"/>
      <c r="AP74" s="474"/>
      <c r="AQ74" s="475"/>
      <c r="AR74" s="473"/>
      <c r="AS74" s="474"/>
      <c r="AT74" s="474"/>
      <c r="AU74" s="474"/>
      <c r="AV74" s="474"/>
      <c r="AW74" s="474"/>
      <c r="AX74" s="475"/>
      <c r="AY74" s="473"/>
      <c r="AZ74" s="474"/>
      <c r="BA74" s="474"/>
      <c r="BB74" s="476"/>
      <c r="BC74" s="476"/>
      <c r="BD74" s="477"/>
      <c r="BE74" s="477"/>
      <c r="BF74" s="110"/>
      <c r="BG74" s="110"/>
      <c r="BH74" s="110"/>
      <c r="BI74" s="110"/>
      <c r="BJ74" s="110"/>
    </row>
    <row r="75" customFormat="false" ht="20.25" hidden="false" customHeight="true" outlineLevel="0" collapsed="false">
      <c r="A75" s="0"/>
      <c r="B75" s="478"/>
      <c r="C75" s="478"/>
      <c r="D75" s="478"/>
      <c r="E75" s="478"/>
      <c r="F75" s="478"/>
      <c r="G75" s="479"/>
      <c r="H75" s="479"/>
      <c r="I75" s="480"/>
      <c r="J75" s="480"/>
      <c r="K75" s="479"/>
      <c r="L75" s="479"/>
      <c r="M75" s="479"/>
      <c r="N75" s="479"/>
      <c r="O75" s="481"/>
      <c r="P75" s="481"/>
      <c r="Q75" s="481"/>
      <c r="R75" s="482"/>
      <c r="S75" s="482"/>
      <c r="T75" s="482"/>
      <c r="U75" s="483"/>
      <c r="V75" s="484"/>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6"/>
      <c r="BE75" s="486"/>
      <c r="BF75" s="481"/>
      <c r="BG75" s="481"/>
      <c r="BH75" s="481"/>
      <c r="BI75" s="481"/>
      <c r="BJ75" s="481"/>
    </row>
    <row r="76" customFormat="false" ht="24.9" hidden="false" customHeight="true" outlineLevel="0" collapsed="false">
      <c r="A76" s="0"/>
      <c r="B76" s="0"/>
      <c r="C76" s="0"/>
      <c r="D76" s="0"/>
      <c r="E76" s="0"/>
      <c r="F76" s="0"/>
      <c r="G76" s="0"/>
      <c r="H76" s="0"/>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row>
    <row r="77" customFormat="false" ht="24.9" hidden="false" customHeight="true" outlineLevel="0" collapsed="false">
      <c r="A77" s="0"/>
      <c r="B77" s="277" t="s">
        <v>31</v>
      </c>
      <c r="C77" s="126"/>
      <c r="D77" s="126"/>
      <c r="E77" s="126"/>
      <c r="F77" s="126"/>
      <c r="G77" s="126"/>
      <c r="H77" s="126"/>
      <c r="I77" s="126"/>
      <c r="J77" s="126"/>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row>
    <row r="78" customFormat="false" ht="24.9" hidden="false" customHeight="true" outlineLevel="0" collapsed="false">
      <c r="A78" s="0"/>
      <c r="B78" s="277" t="s">
        <v>32</v>
      </c>
      <c r="C78" s="126"/>
      <c r="D78" s="126"/>
      <c r="E78" s="126"/>
      <c r="F78" s="126"/>
      <c r="G78" s="126"/>
      <c r="H78" s="126"/>
      <c r="I78" s="126"/>
      <c r="J78" s="126"/>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row>
    <row r="79" customFormat="false" ht="24.9" hidden="false" customHeight="true" outlineLevel="0" collapsed="false">
      <c r="A79" s="0"/>
      <c r="B79" s="277" t="s">
        <v>33</v>
      </c>
      <c r="C79" s="126"/>
      <c r="D79" s="126"/>
      <c r="E79" s="126"/>
      <c r="F79" s="126"/>
      <c r="G79" s="126"/>
      <c r="H79" s="126"/>
      <c r="I79" s="126"/>
      <c r="J79" s="126"/>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row>
    <row r="80" customFormat="false" ht="24.9" hidden="false" customHeight="true" outlineLevel="0" collapsed="false">
      <c r="A80" s="0"/>
      <c r="B80" s="277" t="s">
        <v>34</v>
      </c>
      <c r="C80" s="126"/>
      <c r="D80" s="126"/>
      <c r="E80" s="126"/>
      <c r="F80" s="126"/>
      <c r="G80" s="126"/>
      <c r="H80" s="126"/>
      <c r="I80" s="126"/>
      <c r="J80" s="126"/>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row>
    <row r="81" customFormat="false" ht="24.9" hidden="false" customHeight="true" outlineLevel="0" collapsed="false">
      <c r="A81" s="0"/>
      <c r="B81" s="277" t="s">
        <v>209</v>
      </c>
      <c r="C81" s="126"/>
      <c r="D81" s="126"/>
      <c r="E81" s="126"/>
      <c r="F81" s="126"/>
      <c r="G81" s="126"/>
      <c r="H81" s="126"/>
      <c r="I81" s="126"/>
      <c r="J81" s="126"/>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row>
    <row r="82" customFormat="false" ht="24.9" hidden="false" customHeight="true" outlineLevel="0" collapsed="false">
      <c r="A82" s="0"/>
      <c r="B82" s="277" t="s">
        <v>210</v>
      </c>
      <c r="C82" s="126"/>
      <c r="D82" s="126"/>
      <c r="E82" s="126"/>
      <c r="F82" s="126"/>
      <c r="G82" s="126"/>
      <c r="H82" s="126"/>
      <c r="I82" s="126"/>
      <c r="J82" s="126"/>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row>
    <row r="83" customFormat="false" ht="24.9" hidden="false" customHeight="true" outlineLevel="0" collapsed="false">
      <c r="A83" s="0"/>
      <c r="B83" s="277" t="s">
        <v>211</v>
      </c>
      <c r="C83" s="126"/>
      <c r="D83" s="126"/>
      <c r="E83" s="126"/>
      <c r="F83" s="126"/>
      <c r="G83" s="126"/>
      <c r="H83" s="126"/>
      <c r="I83" s="126"/>
      <c r="J83" s="126"/>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row>
    <row r="84" customFormat="false" ht="24.9" hidden="false" customHeight="true" outlineLevel="0" collapsed="false">
      <c r="A84" s="0"/>
      <c r="B84" s="277" t="s">
        <v>212</v>
      </c>
      <c r="C84" s="126"/>
      <c r="D84" s="126"/>
      <c r="E84" s="126"/>
      <c r="F84" s="126"/>
      <c r="G84" s="126"/>
      <c r="H84" s="126"/>
      <c r="I84" s="126"/>
      <c r="J84" s="126"/>
      <c r="K84" s="0"/>
      <c r="L84" s="0"/>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row>
    <row r="85" customFormat="false" ht="24.9" hidden="false" customHeight="true" outlineLevel="0" collapsed="false">
      <c r="A85" s="0"/>
      <c r="B85" s="277" t="s">
        <v>213</v>
      </c>
      <c r="C85" s="126"/>
      <c r="D85" s="126"/>
      <c r="E85" s="126"/>
      <c r="F85" s="126"/>
      <c r="G85" s="126"/>
      <c r="H85" s="126"/>
      <c r="I85" s="126"/>
      <c r="J85" s="126"/>
      <c r="K85" s="0"/>
      <c r="L85" s="0"/>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row>
    <row r="86" customFormat="false" ht="24.9" hidden="false" customHeight="true" outlineLevel="0" collapsed="false">
      <c r="A86" s="0"/>
      <c r="B86" s="277" t="s">
        <v>214</v>
      </c>
      <c r="C86" s="126"/>
      <c r="D86" s="126"/>
      <c r="E86" s="126"/>
      <c r="F86" s="126"/>
      <c r="G86" s="126"/>
      <c r="H86" s="126"/>
      <c r="I86" s="126"/>
      <c r="J86" s="126"/>
      <c r="K86" s="0"/>
      <c r="L86" s="0"/>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row>
    <row r="87" customFormat="false" ht="24.9" hidden="false" customHeight="true" outlineLevel="0" collapsed="false">
      <c r="A87" s="0"/>
      <c r="B87" s="277" t="s">
        <v>215</v>
      </c>
      <c r="C87" s="126"/>
      <c r="D87" s="126"/>
      <c r="E87" s="126"/>
      <c r="F87" s="126"/>
      <c r="G87" s="126"/>
      <c r="H87" s="126"/>
      <c r="I87" s="126"/>
      <c r="J87" s="126"/>
      <c r="K87" s="0"/>
      <c r="L87" s="0"/>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row>
    <row r="88" customFormat="false" ht="24.9" hidden="false" customHeight="true" outlineLevel="0" collapsed="false">
      <c r="A88" s="0"/>
      <c r="B88" s="277" t="s">
        <v>216</v>
      </c>
      <c r="C88" s="126"/>
      <c r="D88" s="126"/>
      <c r="E88" s="126"/>
      <c r="F88" s="126"/>
      <c r="G88" s="126"/>
      <c r="H88" s="126"/>
      <c r="I88" s="126"/>
      <c r="J88" s="126"/>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row>
    <row r="89" customFormat="false" ht="24.9" hidden="false" customHeight="true" outlineLevel="0" collapsed="false">
      <c r="A89" s="0"/>
      <c r="B89" s="277" t="s">
        <v>217</v>
      </c>
      <c r="C89" s="126"/>
      <c r="D89" s="126"/>
      <c r="E89" s="126"/>
      <c r="F89" s="126"/>
      <c r="G89" s="126"/>
      <c r="H89" s="126"/>
      <c r="I89" s="126"/>
      <c r="J89" s="126"/>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row>
    <row r="90" customFormat="false" ht="24.9" hidden="false" customHeight="true" outlineLevel="0" collapsed="false">
      <c r="A90" s="0"/>
      <c r="B90" s="277" t="s">
        <v>218</v>
      </c>
      <c r="C90" s="126"/>
      <c r="D90" s="126"/>
      <c r="E90" s="126"/>
      <c r="F90" s="126"/>
      <c r="G90" s="126"/>
      <c r="H90" s="126"/>
      <c r="I90" s="126"/>
      <c r="J90" s="126"/>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row>
    <row r="91" customFormat="false" ht="24.9" hidden="false" customHeight="true" outlineLevel="0" collapsed="false">
      <c r="A91" s="0"/>
      <c r="B91" s="277" t="s">
        <v>219</v>
      </c>
      <c r="C91" s="126"/>
      <c r="D91" s="126"/>
      <c r="E91" s="126"/>
      <c r="F91" s="126"/>
      <c r="G91" s="126"/>
      <c r="H91" s="126"/>
      <c r="I91" s="126"/>
      <c r="J91" s="126"/>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row>
    <row r="92" customFormat="false" ht="24.9" hidden="false" customHeight="true" outlineLevel="0" collapsed="false">
      <c r="A92" s="0"/>
      <c r="B92" s="277" t="s">
        <v>220</v>
      </c>
      <c r="C92" s="126"/>
      <c r="D92" s="126"/>
      <c r="E92" s="126"/>
      <c r="F92" s="126"/>
      <c r="G92" s="126"/>
      <c r="H92" s="126"/>
      <c r="I92" s="126"/>
      <c r="J92" s="126"/>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row>
    <row r="93" customFormat="false" ht="24.9" hidden="false" customHeight="true" outlineLevel="0" collapsed="false">
      <c r="A93" s="0"/>
      <c r="B93" s="126"/>
      <c r="C93" s="126"/>
      <c r="D93" s="126"/>
      <c r="E93" s="126"/>
      <c r="F93" s="126"/>
      <c r="G93" s="126"/>
      <c r="H93" s="126"/>
      <c r="I93" s="126"/>
      <c r="J93" s="126"/>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row>
    <row r="94" customFormat="false" ht="24.9" hidden="false" customHeight="true" outlineLevel="0" collapsed="false">
      <c r="A94" s="0"/>
      <c r="B94" s="126"/>
      <c r="C94" s="121" t="s">
        <v>38</v>
      </c>
      <c r="D94" s="122" t="s">
        <v>39</v>
      </c>
      <c r="E94" s="122"/>
      <c r="F94" s="122"/>
      <c r="G94" s="122"/>
      <c r="H94" s="122"/>
      <c r="I94" s="126"/>
      <c r="J94" s="126"/>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row>
    <row r="95" customFormat="false" ht="24.9" hidden="false" customHeight="true" outlineLevel="0" collapsed="false">
      <c r="A95" s="0"/>
      <c r="B95" s="126"/>
      <c r="C95" s="123" t="s">
        <v>40</v>
      </c>
      <c r="D95" s="122" t="s">
        <v>41</v>
      </c>
      <c r="E95" s="122"/>
      <c r="F95" s="122"/>
      <c r="G95" s="122"/>
      <c r="H95" s="122"/>
      <c r="I95" s="126"/>
      <c r="J95" s="126"/>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row>
    <row r="96" customFormat="false" ht="24.9" hidden="false" customHeight="true" outlineLevel="0" collapsed="false">
      <c r="A96" s="0"/>
      <c r="B96" s="126"/>
      <c r="C96" s="123" t="s">
        <v>42</v>
      </c>
      <c r="D96" s="122" t="s">
        <v>43</v>
      </c>
      <c r="E96" s="122"/>
      <c r="F96" s="122"/>
      <c r="G96" s="122"/>
      <c r="H96" s="122"/>
      <c r="I96" s="126"/>
      <c r="J96" s="126"/>
      <c r="K96" s="0"/>
      <c r="L96" s="0"/>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row>
    <row r="97" customFormat="false" ht="24.9" hidden="false" customHeight="true" outlineLevel="0" collapsed="false">
      <c r="A97" s="0"/>
      <c r="B97" s="126"/>
      <c r="C97" s="123" t="s">
        <v>44</v>
      </c>
      <c r="D97" s="122" t="s">
        <v>45</v>
      </c>
      <c r="E97" s="122"/>
      <c r="F97" s="122"/>
      <c r="G97" s="122"/>
      <c r="H97" s="122"/>
      <c r="I97" s="126"/>
      <c r="J97" s="126"/>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row>
    <row r="98" customFormat="false" ht="24.9" hidden="false" customHeight="true" outlineLevel="0" collapsed="false">
      <c r="A98" s="0"/>
      <c r="B98" s="126"/>
      <c r="C98" s="123" t="s">
        <v>46</v>
      </c>
      <c r="D98" s="122" t="s">
        <v>47</v>
      </c>
      <c r="E98" s="122"/>
      <c r="F98" s="122"/>
      <c r="G98" s="122"/>
      <c r="H98" s="122"/>
      <c r="I98" s="126"/>
      <c r="J98" s="126"/>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row>
    <row r="99" customFormat="false" ht="24.9" hidden="false" customHeight="true" outlineLevel="0" collapsed="false">
      <c r="A99" s="0"/>
      <c r="B99" s="126"/>
      <c r="C99" s="126"/>
      <c r="D99" s="126"/>
      <c r="E99" s="126"/>
      <c r="F99" s="126"/>
      <c r="G99" s="126"/>
      <c r="H99" s="126"/>
      <c r="I99" s="126"/>
      <c r="J99" s="126"/>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row>
    <row r="100" customFormat="false" ht="24.9" hidden="false" customHeight="true" outlineLevel="0" collapsed="false">
      <c r="A100" s="0"/>
      <c r="B100" s="126"/>
      <c r="C100" s="277" t="s">
        <v>48</v>
      </c>
      <c r="D100" s="126"/>
      <c r="E100" s="126"/>
      <c r="F100" s="126"/>
      <c r="G100" s="126"/>
      <c r="H100" s="126"/>
      <c r="I100" s="126"/>
      <c r="J100" s="126"/>
      <c r="K100" s="0"/>
      <c r="L100" s="0"/>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row>
    <row r="101" customFormat="false" ht="24.9" hidden="false" customHeight="true" outlineLevel="0" collapsed="false">
      <c r="A101" s="0"/>
      <c r="B101" s="126"/>
      <c r="C101" s="277" t="s">
        <v>49</v>
      </c>
      <c r="D101" s="126"/>
      <c r="E101" s="126"/>
      <c r="F101" s="126"/>
      <c r="G101" s="126"/>
      <c r="H101" s="126"/>
      <c r="I101" s="126"/>
      <c r="J101" s="126"/>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row>
    <row r="102" customFormat="false" ht="24.9" hidden="false" customHeight="true" outlineLevel="0" collapsed="false">
      <c r="A102" s="266"/>
      <c r="B102" s="271"/>
      <c r="C102" s="274" t="s">
        <v>50</v>
      </c>
      <c r="D102" s="271"/>
      <c r="E102" s="271"/>
      <c r="F102" s="271"/>
      <c r="G102" s="276"/>
      <c r="H102" s="276"/>
      <c r="I102" s="276"/>
      <c r="J102" s="276"/>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9"/>
      <c r="BA102" s="409"/>
      <c r="BB102" s="409"/>
      <c r="BC102" s="409"/>
      <c r="BD102" s="409"/>
      <c r="BE102" s="409"/>
      <c r="BF102" s="409"/>
      <c r="BG102" s="409"/>
    </row>
    <row r="103" customFormat="false" ht="24.9" hidden="false" customHeight="true" outlineLevel="0" collapsed="false">
      <c r="A103" s="266"/>
      <c r="B103" s="271"/>
      <c r="C103" s="271"/>
      <c r="D103" s="271"/>
      <c r="E103" s="271"/>
      <c r="F103" s="271"/>
      <c r="G103" s="276"/>
      <c r="H103" s="276"/>
      <c r="I103" s="276"/>
      <c r="J103" s="276"/>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9"/>
      <c r="BA103" s="409"/>
      <c r="BB103" s="409"/>
      <c r="BC103" s="409"/>
      <c r="BD103" s="409"/>
      <c r="BE103" s="409"/>
      <c r="BF103" s="409"/>
      <c r="BG103" s="409"/>
    </row>
    <row r="104" customFormat="false" ht="24.9" hidden="false" customHeight="true" outlineLevel="0" collapsed="false">
      <c r="A104" s="266"/>
      <c r="B104" s="274" t="s">
        <v>221</v>
      </c>
      <c r="C104" s="271"/>
      <c r="D104" s="271"/>
      <c r="E104" s="271"/>
      <c r="F104" s="271"/>
      <c r="G104" s="275"/>
      <c r="H104" s="275"/>
      <c r="I104" s="275"/>
      <c r="J104" s="275"/>
      <c r="K104" s="487"/>
      <c r="L104" s="487"/>
      <c r="M104" s="266"/>
      <c r="N104" s="266"/>
      <c r="O104" s="266"/>
      <c r="P104" s="266"/>
      <c r="Q104" s="266"/>
      <c r="R104" s="266"/>
    </row>
    <row r="105" customFormat="false" ht="24.9" hidden="false" customHeight="true" outlineLevel="0" collapsed="false">
      <c r="A105" s="266"/>
      <c r="B105" s="274" t="s">
        <v>222</v>
      </c>
      <c r="C105" s="271"/>
      <c r="D105" s="271"/>
      <c r="E105" s="271"/>
      <c r="F105" s="271"/>
      <c r="G105" s="275"/>
      <c r="H105" s="275"/>
      <c r="I105" s="275"/>
      <c r="J105" s="275"/>
      <c r="K105" s="487"/>
      <c r="L105" s="487"/>
      <c r="M105" s="266"/>
      <c r="N105" s="266"/>
      <c r="O105" s="266"/>
      <c r="P105" s="266"/>
      <c r="Q105" s="266"/>
      <c r="R105" s="266"/>
    </row>
    <row r="106" customFormat="false" ht="24.9" hidden="false" customHeight="true" outlineLevel="0" collapsed="false">
      <c r="B106" s="277" t="s">
        <v>223</v>
      </c>
      <c r="C106" s="126"/>
      <c r="D106" s="126"/>
      <c r="E106" s="126"/>
      <c r="F106" s="126"/>
      <c r="G106" s="127"/>
      <c r="H106" s="127"/>
      <c r="I106" s="127"/>
      <c r="J106" s="127"/>
    </row>
    <row r="107" customFormat="false" ht="24.9" hidden="false" customHeight="true" outlineLevel="0" collapsed="false">
      <c r="B107" s="277" t="s">
        <v>224</v>
      </c>
      <c r="C107" s="126"/>
      <c r="D107" s="126"/>
      <c r="E107" s="126"/>
      <c r="F107" s="126"/>
      <c r="G107" s="127"/>
      <c r="H107" s="127"/>
      <c r="I107" s="127"/>
      <c r="J107" s="127"/>
    </row>
    <row r="108" customFormat="false" ht="24.9" hidden="false" customHeight="true" outlineLevel="0" collapsed="false">
      <c r="B108" s="277" t="s">
        <v>225</v>
      </c>
      <c r="C108" s="126"/>
      <c r="D108" s="126"/>
      <c r="E108" s="126"/>
      <c r="F108" s="126"/>
      <c r="G108" s="127"/>
      <c r="H108" s="127"/>
      <c r="I108" s="127"/>
      <c r="J108" s="127"/>
    </row>
    <row r="109" customFormat="false" ht="24.9" hidden="false" customHeight="true" outlineLevel="0" collapsed="false">
      <c r="B109" s="277" t="s">
        <v>226</v>
      </c>
      <c r="C109" s="126"/>
      <c r="D109" s="126"/>
      <c r="E109" s="126"/>
      <c r="F109" s="126"/>
      <c r="G109" s="126"/>
      <c r="H109" s="126"/>
      <c r="I109" s="126"/>
      <c r="J109" s="126"/>
    </row>
    <row r="110" customFormat="false" ht="24.9" hidden="false" customHeight="true" outlineLevel="0" collapsed="false">
      <c r="B110" s="277" t="s">
        <v>56</v>
      </c>
      <c r="C110" s="126"/>
      <c r="D110" s="126"/>
      <c r="E110" s="126"/>
      <c r="F110" s="126"/>
      <c r="G110" s="126"/>
      <c r="H110" s="126"/>
      <c r="I110" s="126"/>
      <c r="J110" s="126"/>
    </row>
    <row r="111" customFormat="false" ht="24.9" hidden="false" customHeight="true" outlineLevel="0" collapsed="false">
      <c r="B111" s="277" t="s">
        <v>227</v>
      </c>
      <c r="C111" s="126"/>
      <c r="D111" s="126"/>
      <c r="E111" s="126"/>
      <c r="F111" s="126"/>
      <c r="G111" s="126"/>
      <c r="H111" s="126"/>
      <c r="I111" s="126"/>
      <c r="J111" s="126"/>
    </row>
    <row r="112" customFormat="false" ht="24.9" hidden="false" customHeight="true" outlineLevel="0" collapsed="false">
      <c r="B112" s="277" t="s">
        <v>98</v>
      </c>
      <c r="C112" s="126"/>
      <c r="D112" s="126"/>
      <c r="E112" s="126"/>
      <c r="F112" s="126"/>
      <c r="G112" s="126"/>
      <c r="H112" s="126"/>
      <c r="I112" s="126"/>
      <c r="J112" s="126"/>
    </row>
    <row r="113" customFormat="false" ht="24.9" hidden="false" customHeight="true" outlineLevel="0" collapsed="false">
      <c r="B113" s="277" t="s">
        <v>228</v>
      </c>
      <c r="C113" s="126"/>
      <c r="D113" s="126"/>
      <c r="E113" s="126"/>
      <c r="F113" s="126"/>
      <c r="G113" s="126"/>
      <c r="H113" s="126"/>
      <c r="I113" s="126"/>
      <c r="J113" s="126"/>
    </row>
    <row r="114" customFormat="false" ht="24.9" hidden="false" customHeight="true" outlineLevel="0" collapsed="false">
      <c r="B114" s="277" t="s">
        <v>229</v>
      </c>
      <c r="C114" s="126"/>
      <c r="D114" s="126"/>
      <c r="E114" s="126"/>
      <c r="F114" s="126"/>
      <c r="G114" s="126"/>
      <c r="H114" s="126"/>
      <c r="I114" s="126"/>
      <c r="J114" s="126"/>
    </row>
    <row r="115" customFormat="false" ht="24.9" hidden="false" customHeight="true" outlineLevel="0" collapsed="false">
      <c r="B115" s="277" t="s">
        <v>61</v>
      </c>
      <c r="C115" s="126"/>
      <c r="D115" s="126"/>
      <c r="E115" s="126"/>
      <c r="F115" s="126"/>
      <c r="G115" s="126"/>
      <c r="H115" s="126"/>
      <c r="I115" s="126"/>
      <c r="J115" s="126"/>
    </row>
    <row r="116" customFormat="false" ht="24.9" hidden="false" customHeight="true" outlineLevel="0" collapsed="false">
      <c r="B116" s="277" t="s">
        <v>62</v>
      </c>
      <c r="C116" s="126"/>
      <c r="D116" s="126"/>
      <c r="E116" s="126"/>
      <c r="F116" s="126"/>
      <c r="G116" s="126"/>
      <c r="H116" s="126"/>
      <c r="I116" s="126"/>
      <c r="J116" s="126"/>
    </row>
    <row r="117" customFormat="false" ht="24.9" hidden="false" customHeight="true" outlineLevel="0" collapsed="false">
      <c r="B117" s="124" t="s">
        <v>63</v>
      </c>
      <c r="C117" s="126"/>
      <c r="D117" s="126"/>
      <c r="E117" s="126"/>
      <c r="F117" s="126"/>
      <c r="G117" s="126"/>
      <c r="H117" s="126"/>
      <c r="I117" s="126"/>
      <c r="J117" s="126"/>
    </row>
    <row r="118" customFormat="false" ht="24.9" hidden="false" customHeight="true" outlineLevel="0" collapsed="false">
      <c r="B118" s="124" t="s">
        <v>64</v>
      </c>
      <c r="C118" s="126"/>
      <c r="D118" s="126"/>
      <c r="E118" s="126"/>
      <c r="F118" s="126"/>
      <c r="G118" s="126"/>
      <c r="H118" s="126"/>
      <c r="I118" s="126"/>
      <c r="J118" s="126"/>
    </row>
    <row r="119" customFormat="false" ht="24.9" hidden="false" customHeight="true" outlineLevel="0" collapsed="false">
      <c r="B119" s="120" t="s">
        <v>230</v>
      </c>
    </row>
  </sheetData>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C16"/>
    <mergeCell ref="D15:F16"/>
    <mergeCell ref="G15:H16"/>
    <mergeCell ref="I15:J16"/>
    <mergeCell ref="K15:N16"/>
    <mergeCell ref="O15:S16"/>
    <mergeCell ref="BB15:BC15"/>
    <mergeCell ref="BD15:BE15"/>
    <mergeCell ref="BF15:BJ16"/>
    <mergeCell ref="BB16:BC16"/>
    <mergeCell ref="BD16:BE16"/>
    <mergeCell ref="B17:B18"/>
    <mergeCell ref="C17:C18"/>
    <mergeCell ref="D17:F18"/>
    <mergeCell ref="G17:H18"/>
    <mergeCell ref="I17:J18"/>
    <mergeCell ref="K17:N18"/>
    <mergeCell ref="O17:S18"/>
    <mergeCell ref="BB17:BC17"/>
    <mergeCell ref="BD17:BE17"/>
    <mergeCell ref="BF17:BJ18"/>
    <mergeCell ref="BB18:BC18"/>
    <mergeCell ref="BD18:BE18"/>
    <mergeCell ref="B19:B20"/>
    <mergeCell ref="C19:C20"/>
    <mergeCell ref="D19:F20"/>
    <mergeCell ref="G19:H20"/>
    <mergeCell ref="I19:J20"/>
    <mergeCell ref="K19:N20"/>
    <mergeCell ref="O19:S20"/>
    <mergeCell ref="BB19:BC19"/>
    <mergeCell ref="BD19:BE19"/>
    <mergeCell ref="BF19:BJ20"/>
    <mergeCell ref="BB20:BC20"/>
    <mergeCell ref="BD20:BE20"/>
    <mergeCell ref="B21:B22"/>
    <mergeCell ref="C21:C22"/>
    <mergeCell ref="D21:F22"/>
    <mergeCell ref="G21:H22"/>
    <mergeCell ref="I21:J22"/>
    <mergeCell ref="K21:N22"/>
    <mergeCell ref="O21:S22"/>
    <mergeCell ref="BB21:BC21"/>
    <mergeCell ref="BD21:BE21"/>
    <mergeCell ref="BF21:BJ22"/>
    <mergeCell ref="BB22:BC22"/>
    <mergeCell ref="BD22:BE22"/>
    <mergeCell ref="B23:B24"/>
    <mergeCell ref="C23:C24"/>
    <mergeCell ref="D23:F24"/>
    <mergeCell ref="G23:H24"/>
    <mergeCell ref="I23:J24"/>
    <mergeCell ref="K23:N24"/>
    <mergeCell ref="O23:S24"/>
    <mergeCell ref="BB23:BC23"/>
    <mergeCell ref="BD23:BE23"/>
    <mergeCell ref="BF23:BJ24"/>
    <mergeCell ref="BB24:BC24"/>
    <mergeCell ref="BD24:BE24"/>
    <mergeCell ref="B25:B26"/>
    <mergeCell ref="C25:C26"/>
    <mergeCell ref="D25:F26"/>
    <mergeCell ref="G25:H26"/>
    <mergeCell ref="I25:J26"/>
    <mergeCell ref="K25:N26"/>
    <mergeCell ref="O25:S26"/>
    <mergeCell ref="BB25:BC25"/>
    <mergeCell ref="BD25:BE25"/>
    <mergeCell ref="BF25:BJ26"/>
    <mergeCell ref="BB26:BC26"/>
    <mergeCell ref="BD26:BE26"/>
    <mergeCell ref="B27:B28"/>
    <mergeCell ref="C27:C28"/>
    <mergeCell ref="D27:F28"/>
    <mergeCell ref="G27:H28"/>
    <mergeCell ref="I27:J28"/>
    <mergeCell ref="K27:N28"/>
    <mergeCell ref="O27:S28"/>
    <mergeCell ref="BB27:BC27"/>
    <mergeCell ref="BD27:BE27"/>
    <mergeCell ref="BF27:BJ28"/>
    <mergeCell ref="BB28:BC28"/>
    <mergeCell ref="BD28:BE28"/>
    <mergeCell ref="B29:B30"/>
    <mergeCell ref="C29:C30"/>
    <mergeCell ref="D29:F30"/>
    <mergeCell ref="G29:H30"/>
    <mergeCell ref="I29:J30"/>
    <mergeCell ref="K29:N30"/>
    <mergeCell ref="O29:S30"/>
    <mergeCell ref="BB29:BC29"/>
    <mergeCell ref="BD29:BE29"/>
    <mergeCell ref="BF29:BJ30"/>
    <mergeCell ref="BB30:BC30"/>
    <mergeCell ref="BD30:BE30"/>
    <mergeCell ref="B31:B32"/>
    <mergeCell ref="C31:C32"/>
    <mergeCell ref="D31:F32"/>
    <mergeCell ref="G31:H32"/>
    <mergeCell ref="I31:J32"/>
    <mergeCell ref="K31:N32"/>
    <mergeCell ref="O31:S32"/>
    <mergeCell ref="BB31:BC31"/>
    <mergeCell ref="BD31:BE31"/>
    <mergeCell ref="BF31:BJ32"/>
    <mergeCell ref="BB32:BC32"/>
    <mergeCell ref="BD32:BE32"/>
    <mergeCell ref="B33:B34"/>
    <mergeCell ref="C33:C34"/>
    <mergeCell ref="D33:F34"/>
    <mergeCell ref="G33:H34"/>
    <mergeCell ref="I33:J34"/>
    <mergeCell ref="K33:N34"/>
    <mergeCell ref="O33:S34"/>
    <mergeCell ref="BB33:BC33"/>
    <mergeCell ref="BD33:BE33"/>
    <mergeCell ref="BF33:BJ34"/>
    <mergeCell ref="BB34:BC34"/>
    <mergeCell ref="BD34:BE34"/>
    <mergeCell ref="B35:B36"/>
    <mergeCell ref="C35:C36"/>
    <mergeCell ref="D35:F36"/>
    <mergeCell ref="G35:H36"/>
    <mergeCell ref="I35:J36"/>
    <mergeCell ref="K35:N36"/>
    <mergeCell ref="O35:S36"/>
    <mergeCell ref="BB35:BC35"/>
    <mergeCell ref="BD35:BE35"/>
    <mergeCell ref="BF35:BJ36"/>
    <mergeCell ref="BB36:BC36"/>
    <mergeCell ref="BD36:BE36"/>
    <mergeCell ref="B37:B38"/>
    <mergeCell ref="C37:C38"/>
    <mergeCell ref="D37:F38"/>
    <mergeCell ref="G37:H38"/>
    <mergeCell ref="I37:J38"/>
    <mergeCell ref="K37:N38"/>
    <mergeCell ref="O37:S38"/>
    <mergeCell ref="BB37:BC37"/>
    <mergeCell ref="BD37:BE37"/>
    <mergeCell ref="BF37:BJ38"/>
    <mergeCell ref="BB38:BC38"/>
    <mergeCell ref="BD38:BE38"/>
    <mergeCell ref="B39:B40"/>
    <mergeCell ref="C39:C40"/>
    <mergeCell ref="D39:F40"/>
    <mergeCell ref="G39:H40"/>
    <mergeCell ref="I39:J40"/>
    <mergeCell ref="K39:N40"/>
    <mergeCell ref="O39:S40"/>
    <mergeCell ref="BB39:BC39"/>
    <mergeCell ref="BD39:BE39"/>
    <mergeCell ref="BF39:BJ40"/>
    <mergeCell ref="BB40:BC40"/>
    <mergeCell ref="BD40:BE40"/>
    <mergeCell ref="B41:B42"/>
    <mergeCell ref="C41:C42"/>
    <mergeCell ref="D41:F42"/>
    <mergeCell ref="G41:H42"/>
    <mergeCell ref="I41:J42"/>
    <mergeCell ref="K41:N42"/>
    <mergeCell ref="O41:S42"/>
    <mergeCell ref="BB41:BC41"/>
    <mergeCell ref="BD41:BE41"/>
    <mergeCell ref="BF41:BJ42"/>
    <mergeCell ref="BB42:BC42"/>
    <mergeCell ref="BD42:BE42"/>
    <mergeCell ref="B43:B44"/>
    <mergeCell ref="C43:C44"/>
    <mergeCell ref="D43:F44"/>
    <mergeCell ref="G43:H44"/>
    <mergeCell ref="I43:J44"/>
    <mergeCell ref="K43:N44"/>
    <mergeCell ref="O43:S44"/>
    <mergeCell ref="BB43:BC43"/>
    <mergeCell ref="BD43:BE43"/>
    <mergeCell ref="BF43:BJ44"/>
    <mergeCell ref="BB44:BC44"/>
    <mergeCell ref="BD44:BE44"/>
    <mergeCell ref="B45:B46"/>
    <mergeCell ref="C45:C46"/>
    <mergeCell ref="D45:F46"/>
    <mergeCell ref="G45:H46"/>
    <mergeCell ref="I45:J46"/>
    <mergeCell ref="K45:N46"/>
    <mergeCell ref="O45:S46"/>
    <mergeCell ref="BB45:BC45"/>
    <mergeCell ref="BD45:BE45"/>
    <mergeCell ref="BF45:BJ46"/>
    <mergeCell ref="BB46:BC46"/>
    <mergeCell ref="BD46:BE46"/>
    <mergeCell ref="B47:B48"/>
    <mergeCell ref="C47:C48"/>
    <mergeCell ref="D47:F48"/>
    <mergeCell ref="G47:H48"/>
    <mergeCell ref="I47:J48"/>
    <mergeCell ref="K47:N48"/>
    <mergeCell ref="O47:S48"/>
    <mergeCell ref="BB47:BC47"/>
    <mergeCell ref="BD47:BE47"/>
    <mergeCell ref="BF47:BJ48"/>
    <mergeCell ref="BB48:BC48"/>
    <mergeCell ref="BD48:BE48"/>
    <mergeCell ref="B49:B50"/>
    <mergeCell ref="C49:C50"/>
    <mergeCell ref="D49:F50"/>
    <mergeCell ref="G49:H50"/>
    <mergeCell ref="I49:J50"/>
    <mergeCell ref="K49:N50"/>
    <mergeCell ref="O49:S50"/>
    <mergeCell ref="BB49:BC49"/>
    <mergeCell ref="BD49:BE49"/>
    <mergeCell ref="BF49:BJ50"/>
    <mergeCell ref="BB50:BC50"/>
    <mergeCell ref="BD50:BE50"/>
    <mergeCell ref="B51:B52"/>
    <mergeCell ref="C51:C52"/>
    <mergeCell ref="D51:F52"/>
    <mergeCell ref="G51:H52"/>
    <mergeCell ref="I51:J52"/>
    <mergeCell ref="K51:N52"/>
    <mergeCell ref="O51:S52"/>
    <mergeCell ref="BB51:BC51"/>
    <mergeCell ref="BD51:BE51"/>
    <mergeCell ref="BF51:BJ52"/>
    <mergeCell ref="BB52:BC52"/>
    <mergeCell ref="BD52:BE52"/>
    <mergeCell ref="B53:B54"/>
    <mergeCell ref="C53:C54"/>
    <mergeCell ref="D53:F54"/>
    <mergeCell ref="G53:H54"/>
    <mergeCell ref="I53:J54"/>
    <mergeCell ref="K53:N54"/>
    <mergeCell ref="O53:S54"/>
    <mergeCell ref="BB53:BC53"/>
    <mergeCell ref="BD53:BE53"/>
    <mergeCell ref="BF53:BJ54"/>
    <mergeCell ref="BB54:BC54"/>
    <mergeCell ref="BD54:BE54"/>
    <mergeCell ref="B55:B56"/>
    <mergeCell ref="C55:C56"/>
    <mergeCell ref="D55:F56"/>
    <mergeCell ref="G55:H56"/>
    <mergeCell ref="I55:J56"/>
    <mergeCell ref="K55:N56"/>
    <mergeCell ref="O55:S56"/>
    <mergeCell ref="BB55:BC55"/>
    <mergeCell ref="BD55:BE55"/>
    <mergeCell ref="BF55:BJ56"/>
    <mergeCell ref="BB56:BC56"/>
    <mergeCell ref="BD56:BE56"/>
    <mergeCell ref="B57:B58"/>
    <mergeCell ref="C57:C58"/>
    <mergeCell ref="D57:F58"/>
    <mergeCell ref="G57:H58"/>
    <mergeCell ref="I57:J58"/>
    <mergeCell ref="K57:N58"/>
    <mergeCell ref="O57:S58"/>
    <mergeCell ref="BB57:BC57"/>
    <mergeCell ref="BD57:BE57"/>
    <mergeCell ref="BF57:BJ58"/>
    <mergeCell ref="BB58:BC58"/>
    <mergeCell ref="BD58:BE58"/>
    <mergeCell ref="B59:B60"/>
    <mergeCell ref="C59:C60"/>
    <mergeCell ref="D59:F60"/>
    <mergeCell ref="G59:H60"/>
    <mergeCell ref="I59:J60"/>
    <mergeCell ref="K59:N60"/>
    <mergeCell ref="O59:S60"/>
    <mergeCell ref="BB59:BC59"/>
    <mergeCell ref="BD59:BE59"/>
    <mergeCell ref="BF59:BJ60"/>
    <mergeCell ref="BB60:BC60"/>
    <mergeCell ref="BD60:BE60"/>
    <mergeCell ref="B61:B62"/>
    <mergeCell ref="C61:C62"/>
    <mergeCell ref="D61:F62"/>
    <mergeCell ref="G61:H62"/>
    <mergeCell ref="I61:J62"/>
    <mergeCell ref="K61:N62"/>
    <mergeCell ref="O61:S62"/>
    <mergeCell ref="BB61:BC61"/>
    <mergeCell ref="BD61:BE61"/>
    <mergeCell ref="BF61:BJ62"/>
    <mergeCell ref="BB62:BC62"/>
    <mergeCell ref="BD62:BE62"/>
    <mergeCell ref="B63:B64"/>
    <mergeCell ref="C63:C64"/>
    <mergeCell ref="D63:F64"/>
    <mergeCell ref="G63:H64"/>
    <mergeCell ref="I63:J64"/>
    <mergeCell ref="K63:N64"/>
    <mergeCell ref="O63:S64"/>
    <mergeCell ref="BB63:BC63"/>
    <mergeCell ref="BD63:BE63"/>
    <mergeCell ref="BF63:BJ64"/>
    <mergeCell ref="BB64:BC64"/>
    <mergeCell ref="BD64:BE64"/>
    <mergeCell ref="B65:B66"/>
    <mergeCell ref="C65:C66"/>
    <mergeCell ref="D65:F66"/>
    <mergeCell ref="G65:H66"/>
    <mergeCell ref="I65:J66"/>
    <mergeCell ref="K65:N66"/>
    <mergeCell ref="O65:S66"/>
    <mergeCell ref="BB65:BC65"/>
    <mergeCell ref="BD65:BE65"/>
    <mergeCell ref="BF65:BJ66"/>
    <mergeCell ref="BB66:BC66"/>
    <mergeCell ref="BD66:BE66"/>
    <mergeCell ref="B67:B68"/>
    <mergeCell ref="C67:C68"/>
    <mergeCell ref="D67:F68"/>
    <mergeCell ref="G67:H68"/>
    <mergeCell ref="I67:J68"/>
    <mergeCell ref="K67:N68"/>
    <mergeCell ref="O67:S68"/>
    <mergeCell ref="BB67:BC67"/>
    <mergeCell ref="BD67:BE67"/>
    <mergeCell ref="BF67:BJ68"/>
    <mergeCell ref="BB68:BC68"/>
    <mergeCell ref="BD68:BE68"/>
    <mergeCell ref="B69:B70"/>
    <mergeCell ref="C69:C70"/>
    <mergeCell ref="D69:F70"/>
    <mergeCell ref="G69:H70"/>
    <mergeCell ref="I69:J70"/>
    <mergeCell ref="K69:N70"/>
    <mergeCell ref="O69:S70"/>
    <mergeCell ref="BB69:BC69"/>
    <mergeCell ref="BD69:BE69"/>
    <mergeCell ref="BF69:BJ70"/>
    <mergeCell ref="BB70:BC70"/>
    <mergeCell ref="BD70:BE70"/>
    <mergeCell ref="B71:B72"/>
    <mergeCell ref="C71:C72"/>
    <mergeCell ref="D71:F72"/>
    <mergeCell ref="G71:H72"/>
    <mergeCell ref="I71:J72"/>
    <mergeCell ref="K71:N72"/>
    <mergeCell ref="O71:S72"/>
    <mergeCell ref="BB71:BC71"/>
    <mergeCell ref="BD71:BE71"/>
    <mergeCell ref="BF71:BJ72"/>
    <mergeCell ref="BB72:BC72"/>
    <mergeCell ref="BD72:BE72"/>
    <mergeCell ref="B73:B74"/>
    <mergeCell ref="C73:C74"/>
    <mergeCell ref="D73:F74"/>
    <mergeCell ref="G73:H74"/>
    <mergeCell ref="I73:J74"/>
    <mergeCell ref="K73:N74"/>
    <mergeCell ref="O73:S74"/>
    <mergeCell ref="BB73:BC73"/>
    <mergeCell ref="BD73:BE73"/>
    <mergeCell ref="BF73:BJ74"/>
    <mergeCell ref="BB74:BC74"/>
    <mergeCell ref="BD74:BE74"/>
    <mergeCell ref="D94:H94"/>
    <mergeCell ref="D95:H95"/>
    <mergeCell ref="D96:H96"/>
    <mergeCell ref="D97:H97"/>
    <mergeCell ref="D98:H98"/>
  </mergeCells>
  <conditionalFormatting sqref="BB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BB68:BE68">
    <cfRule type="expression" priority="28" aboveAverage="0" equalAverage="0" bottom="0" percent="0" rank="0" text="" dxfId="26">
      <formula>INDIRECT(ADDRESS(ROW(),COLUMN()))=TRUNC(INDIRECT(ADDRESS(ROW(),COLUMN())))</formula>
    </cfRule>
  </conditionalFormatting>
  <conditionalFormatting sqref="BB70:BE70">
    <cfRule type="expression" priority="29" aboveAverage="0" equalAverage="0" bottom="0" percent="0" rank="0" text="" dxfId="27">
      <formula>INDIRECT(ADDRESS(ROW(),COLUMN()))=TRUNC(INDIRECT(ADDRESS(ROW(),COLUMN())))</formula>
    </cfRule>
  </conditionalFormatting>
  <conditionalFormatting sqref="BB72:BE72">
    <cfRule type="expression" priority="30" aboveAverage="0" equalAverage="0" bottom="0" percent="0" rank="0" text="" dxfId="28">
      <formula>INDIRECT(ADDRESS(ROW(),COLUMN()))=TRUNC(INDIRECT(ADDRESS(ROW(),COLUMN())))</formula>
    </cfRule>
  </conditionalFormatting>
  <conditionalFormatting sqref="W16:BA16">
    <cfRule type="expression" priority="31" aboveAverage="0" equalAverage="0" bottom="0" percent="0" rank="0" text="" dxfId="29">
      <formula>INDIRECT(ADDRESS(ROW(),COLUMN()))=TRUNC(INDIRECT(ADDRESS(ROW(),COLUMN())))</formula>
    </cfRule>
  </conditionalFormatting>
  <conditionalFormatting sqref="W18:BA18">
    <cfRule type="expression" priority="32" aboveAverage="0" equalAverage="0" bottom="0" percent="0" rank="0" text="" dxfId="30">
      <formula>INDIRECT(ADDRESS(ROW(),COLUMN()))=TRUNC(INDIRECT(ADDRESS(ROW(),COLUMN())))</formula>
    </cfRule>
  </conditionalFormatting>
  <conditionalFormatting sqref="W20:BA20">
    <cfRule type="expression" priority="33" aboveAverage="0" equalAverage="0" bottom="0" percent="0" rank="0" text="" dxfId="31">
      <formula>INDIRECT(ADDRESS(ROW(),COLUMN()))=TRUNC(INDIRECT(ADDRESS(ROW(),COLUMN())))</formula>
    </cfRule>
  </conditionalFormatting>
  <conditionalFormatting sqref="W22:BA22">
    <cfRule type="expression" priority="34" aboveAverage="0" equalAverage="0" bottom="0" percent="0" rank="0" text="" dxfId="32">
      <formula>INDIRECT(ADDRESS(ROW(),COLUMN()))=TRUNC(INDIRECT(ADDRESS(ROW(),COLUMN())))</formula>
    </cfRule>
  </conditionalFormatting>
  <conditionalFormatting sqref="W24:BA24">
    <cfRule type="expression" priority="35" aboveAverage="0" equalAverage="0" bottom="0" percent="0" rank="0" text="" dxfId="33">
      <formula>INDIRECT(ADDRESS(ROW(),COLUMN()))=TRUNC(INDIRECT(ADDRESS(ROW(),COLUMN())))</formula>
    </cfRule>
  </conditionalFormatting>
  <conditionalFormatting sqref="W26:BA26">
    <cfRule type="expression" priority="36" aboveAverage="0" equalAverage="0" bottom="0" percent="0" rank="0" text="" dxfId="34">
      <formula>INDIRECT(ADDRESS(ROW(),COLUMN()))=TRUNC(INDIRECT(ADDRESS(ROW(),COLUMN())))</formula>
    </cfRule>
  </conditionalFormatting>
  <conditionalFormatting sqref="W28:BA28">
    <cfRule type="expression" priority="37" aboveAverage="0" equalAverage="0" bottom="0" percent="0" rank="0" text="" dxfId="35">
      <formula>INDIRECT(ADDRESS(ROW(),COLUMN()))=TRUNC(INDIRECT(ADDRESS(ROW(),COLUMN())))</formula>
    </cfRule>
  </conditionalFormatting>
  <conditionalFormatting sqref="W30:BA30">
    <cfRule type="expression" priority="38" aboveAverage="0" equalAverage="0" bottom="0" percent="0" rank="0" text="" dxfId="36">
      <formula>INDIRECT(ADDRESS(ROW(),COLUMN()))=TRUNC(INDIRECT(ADDRESS(ROW(),COLUMN())))</formula>
    </cfRule>
  </conditionalFormatting>
  <conditionalFormatting sqref="W32:BA32">
    <cfRule type="expression" priority="39" aboveAverage="0" equalAverage="0" bottom="0" percent="0" rank="0" text="" dxfId="37">
      <formula>INDIRECT(ADDRESS(ROW(),COLUMN()))=TRUNC(INDIRECT(ADDRESS(ROW(),COLUMN())))</formula>
    </cfRule>
  </conditionalFormatting>
  <conditionalFormatting sqref="W34:BA34">
    <cfRule type="expression" priority="40" aboveAverage="0" equalAverage="0" bottom="0" percent="0" rank="0" text="" dxfId="38">
      <formula>INDIRECT(ADDRESS(ROW(),COLUMN()))=TRUNC(INDIRECT(ADDRESS(ROW(),COLUMN())))</formula>
    </cfRule>
  </conditionalFormatting>
  <conditionalFormatting sqref="W36:BA36">
    <cfRule type="expression" priority="41" aboveAverage="0" equalAverage="0" bottom="0" percent="0" rank="0" text="" dxfId="39">
      <formula>INDIRECT(ADDRESS(ROW(),COLUMN()))=TRUNC(INDIRECT(ADDRESS(ROW(),COLUMN())))</formula>
    </cfRule>
  </conditionalFormatting>
  <conditionalFormatting sqref="W38:BA38">
    <cfRule type="expression" priority="42" aboveAverage="0" equalAverage="0" bottom="0" percent="0" rank="0" text="" dxfId="40">
      <formula>INDIRECT(ADDRESS(ROW(),COLUMN()))=TRUNC(INDIRECT(ADDRESS(ROW(),COLUMN())))</formula>
    </cfRule>
  </conditionalFormatting>
  <conditionalFormatting sqref="W40:BA40">
    <cfRule type="expression" priority="43" aboveAverage="0" equalAverage="0" bottom="0" percent="0" rank="0" text="" dxfId="41">
      <formula>INDIRECT(ADDRESS(ROW(),COLUMN()))=TRUNC(INDIRECT(ADDRESS(ROW(),COLUMN())))</formula>
    </cfRule>
  </conditionalFormatting>
  <conditionalFormatting sqref="W42:BA42">
    <cfRule type="expression" priority="44" aboveAverage="0" equalAverage="0" bottom="0" percent="0" rank="0" text="" dxfId="42">
      <formula>INDIRECT(ADDRESS(ROW(),COLUMN()))=TRUNC(INDIRECT(ADDRESS(ROW(),COLUMN())))</formula>
    </cfRule>
  </conditionalFormatting>
  <conditionalFormatting sqref="W44:BA44">
    <cfRule type="expression" priority="45" aboveAverage="0" equalAverage="0" bottom="0" percent="0" rank="0" text="" dxfId="43">
      <formula>INDIRECT(ADDRESS(ROW(),COLUMN()))=TRUNC(INDIRECT(ADDRESS(ROW(),COLUMN())))</formula>
    </cfRule>
  </conditionalFormatting>
  <conditionalFormatting sqref="W46:BA46">
    <cfRule type="expression" priority="46" aboveAverage="0" equalAverage="0" bottom="0" percent="0" rank="0" text="" dxfId="44">
      <formula>INDIRECT(ADDRESS(ROW(),COLUMN()))=TRUNC(INDIRECT(ADDRESS(ROW(),COLUMN())))</formula>
    </cfRule>
  </conditionalFormatting>
  <conditionalFormatting sqref="W48:BA48">
    <cfRule type="expression" priority="47" aboveAverage="0" equalAverage="0" bottom="0" percent="0" rank="0" text="" dxfId="45">
      <formula>INDIRECT(ADDRESS(ROW(),COLUMN()))=TRUNC(INDIRECT(ADDRESS(ROW(),COLUMN())))</formula>
    </cfRule>
  </conditionalFormatting>
  <conditionalFormatting sqref="W50:BA50">
    <cfRule type="expression" priority="48" aboveAverage="0" equalAverage="0" bottom="0" percent="0" rank="0" text="" dxfId="46">
      <formula>INDIRECT(ADDRESS(ROW(),COLUMN()))=TRUNC(INDIRECT(ADDRESS(ROW(),COLUMN())))</formula>
    </cfRule>
  </conditionalFormatting>
  <conditionalFormatting sqref="W52:BA52">
    <cfRule type="expression" priority="49" aboveAverage="0" equalAverage="0" bottom="0" percent="0" rank="0" text="" dxfId="47">
      <formula>INDIRECT(ADDRESS(ROW(),COLUMN()))=TRUNC(INDIRECT(ADDRESS(ROW(),COLUMN())))</formula>
    </cfRule>
  </conditionalFormatting>
  <conditionalFormatting sqref="W54:BA54">
    <cfRule type="expression" priority="50" aboveAverage="0" equalAverage="0" bottom="0" percent="0" rank="0" text="" dxfId="48">
      <formula>INDIRECT(ADDRESS(ROW(),COLUMN()))=TRUNC(INDIRECT(ADDRESS(ROW(),COLUMN())))</formula>
    </cfRule>
  </conditionalFormatting>
  <conditionalFormatting sqref="W56:BA56">
    <cfRule type="expression" priority="51" aboveAverage="0" equalAverage="0" bottom="0" percent="0" rank="0" text="" dxfId="49">
      <formula>INDIRECT(ADDRESS(ROW(),COLUMN()))=TRUNC(INDIRECT(ADDRESS(ROW(),COLUMN())))</formula>
    </cfRule>
  </conditionalFormatting>
  <conditionalFormatting sqref="W58:BA58">
    <cfRule type="expression" priority="52" aboveAverage="0" equalAverage="0" bottom="0" percent="0" rank="0" text="" dxfId="50">
      <formula>INDIRECT(ADDRESS(ROW(),COLUMN()))=TRUNC(INDIRECT(ADDRESS(ROW(),COLUMN())))</formula>
    </cfRule>
  </conditionalFormatting>
  <conditionalFormatting sqref="W60:BA60">
    <cfRule type="expression" priority="53" aboveAverage="0" equalAverage="0" bottom="0" percent="0" rank="0" text="" dxfId="51">
      <formula>INDIRECT(ADDRESS(ROW(),COLUMN()))=TRUNC(INDIRECT(ADDRESS(ROW(),COLUMN())))</formula>
    </cfRule>
  </conditionalFormatting>
  <conditionalFormatting sqref="W62:BA62">
    <cfRule type="expression" priority="54" aboveAverage="0" equalAverage="0" bottom="0" percent="0" rank="0" text="" dxfId="52">
      <formula>INDIRECT(ADDRESS(ROW(),COLUMN()))=TRUNC(INDIRECT(ADDRESS(ROW(),COLUMN())))</formula>
    </cfRule>
  </conditionalFormatting>
  <conditionalFormatting sqref="W64:BA64">
    <cfRule type="expression" priority="55" aboveAverage="0" equalAverage="0" bottom="0" percent="0" rank="0" text="" dxfId="53">
      <formula>INDIRECT(ADDRESS(ROW(),COLUMN()))=TRUNC(INDIRECT(ADDRESS(ROW(),COLUMN())))</formula>
    </cfRule>
  </conditionalFormatting>
  <conditionalFormatting sqref="W66:BA66">
    <cfRule type="expression" priority="56" aboveAverage="0" equalAverage="0" bottom="0" percent="0" rank="0" text="" dxfId="54">
      <formula>INDIRECT(ADDRESS(ROW(),COLUMN()))=TRUNC(INDIRECT(ADDRESS(ROW(),COLUMN())))</formula>
    </cfRule>
  </conditionalFormatting>
  <conditionalFormatting sqref="W68:BA68">
    <cfRule type="expression" priority="57" aboveAverage="0" equalAverage="0" bottom="0" percent="0" rank="0" text="" dxfId="55">
      <formula>INDIRECT(ADDRESS(ROW(),COLUMN()))=TRUNC(INDIRECT(ADDRESS(ROW(),COLUMN())))</formula>
    </cfRule>
  </conditionalFormatting>
  <conditionalFormatting sqref="W70:BA70">
    <cfRule type="expression" priority="58" aboveAverage="0" equalAverage="0" bottom="0" percent="0" rank="0" text="" dxfId="56">
      <formula>INDIRECT(ADDRESS(ROW(),COLUMN()))=TRUNC(INDIRECT(ADDRESS(ROW(),COLUMN())))</formula>
    </cfRule>
  </conditionalFormatting>
  <conditionalFormatting sqref="W72:BA72">
    <cfRule type="expression" priority="59" aboveAverage="0" equalAverage="0" bottom="0" percent="0" rank="0" text="" dxfId="57">
      <formula>INDIRECT(ADDRESS(ROW(),COLUMN()))=TRUNC(INDIRECT(ADDRESS(ROW(),COLUMN())))</formula>
    </cfRule>
  </conditionalFormatting>
  <conditionalFormatting sqref="W74:BA74">
    <cfRule type="expression" priority="60" aboveAverage="0" equalAverage="0" bottom="0" percent="0" rank="0" text="" dxfId="58">
      <formula>INDIRECT(ADDRESS(ROW(),COLUMN()))=TRUNC(INDIRECT(ADDRESS(ROW(),COLUMN())))</formula>
    </cfRule>
  </conditionalFormatting>
  <conditionalFormatting sqref="BB74:BE74">
    <cfRule type="expression" priority="61" aboveAverage="0" equalAverage="0" bottom="0" percent="0" rank="0" text="" dxfId="59">
      <formula>INDIRECT(ADDRESS(ROW(),COLUMN()))=TRUNC(INDIRECT(ADDRESS(ROW(),COLUMN())))</formula>
    </cfRule>
  </conditionalFormatting>
  <dataValidations count="8">
    <dataValidation allowBlank="true" operator="equal" showDropDown="false" showErrorMessage="false" showInputMessage="true" sqref="W15:BA74" type="none">
      <formula1>0</formula1>
      <formula2>0</formula2>
    </dataValidation>
    <dataValidation allowBlank="true" error="入力可能範囲　32～40" operator="equal" showDropDown="false" showErrorMessage="true" showInputMessage="true" sqref="BE8" type="none">
      <formula1>0</formula1>
      <formula2>0</formula2>
    </dataValidation>
    <dataValidation allowBlank="true" error="プルダウンにないケースは直接入力してください。" operator="equal" showDropDown="false" showErrorMessage="false" showInputMessage="true" sqref="AT1:BI1" type="none">
      <formula1>0</formula1>
      <formula2>0</formula2>
    </dataValidation>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75" type="list">
      <formula1>"◎,○"</formula1>
      <formula2>0</formula2>
    </dataValidation>
  </dataValidations>
  <printOptions headings="false" gridLines="false" gridLinesSet="true" horizontalCentered="true" verticalCentered="false"/>
  <pageMargins left="0.157638888888889" right="0.157638888888889" top="0.590277777777778" bottom="0.275694444444444"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78" width="1.49797570850202"/>
    <col collapsed="false" hidden="false" max="2" min="2" style="279" width="5.57085020242915"/>
    <col collapsed="false" hidden="false" max="3" min="3" style="279" width="10.6032388663968"/>
    <col collapsed="false" hidden="true" max="4" min="4" style="279" width="0"/>
    <col collapsed="false" hidden="false" max="5" min="5" style="279" width="3.42914979757085"/>
    <col collapsed="false" hidden="false" max="6" min="6" style="278" width="15.6396761133603"/>
    <col collapsed="false" hidden="false" max="7" min="7" style="278" width="3.42914979757085"/>
    <col collapsed="false" hidden="false" max="8" min="8" style="278" width="15.6396761133603"/>
    <col collapsed="false" hidden="false" max="9" min="9" style="278" width="3.42914979757085"/>
    <col collapsed="false" hidden="false" max="10" min="10" style="279" width="15.6396761133603"/>
    <col collapsed="false" hidden="false" max="11" min="11" style="278" width="3.42914979757085"/>
    <col collapsed="false" hidden="false" max="12" min="12" style="278" width="15.6396761133603"/>
    <col collapsed="false" hidden="false" max="13" min="13" style="278" width="3.42914979757085"/>
    <col collapsed="false" hidden="false" max="14" min="14" style="278" width="50.9878542510121"/>
    <col collapsed="false" hidden="false" max="1025" min="15" style="278" width="9"/>
  </cols>
  <sheetData>
    <row r="1" customFormat="false" ht="26.4" hidden="false" customHeight="false" outlineLevel="0" collapsed="false">
      <c r="B1" s="280" t="s">
        <v>104</v>
      </c>
      <c r="C1" s="0"/>
      <c r="D1" s="0"/>
      <c r="E1" s="0"/>
      <c r="F1" s="0"/>
      <c r="G1" s="0"/>
      <c r="H1" s="0"/>
      <c r="I1" s="0"/>
      <c r="J1" s="0"/>
      <c r="K1" s="0"/>
      <c r="L1" s="0"/>
      <c r="N1" s="0"/>
    </row>
    <row r="2" customFormat="false" ht="26.4" hidden="false" customHeight="false" outlineLevel="0" collapsed="false">
      <c r="B2" s="281" t="s">
        <v>105</v>
      </c>
      <c r="C2" s="0"/>
      <c r="D2" s="0"/>
      <c r="E2" s="0"/>
      <c r="F2" s="410"/>
      <c r="G2" s="411"/>
      <c r="H2" s="411"/>
      <c r="I2" s="411"/>
      <c r="J2" s="412"/>
      <c r="K2" s="411"/>
      <c r="L2" s="411"/>
      <c r="N2" s="0"/>
    </row>
    <row r="3" customFormat="false" ht="26.4" hidden="false" customHeight="false" outlineLevel="0" collapsed="false">
      <c r="B3" s="410" t="s">
        <v>106</v>
      </c>
      <c r="C3" s="0"/>
      <c r="D3" s="0"/>
      <c r="E3" s="0"/>
      <c r="F3" s="413" t="s">
        <v>107</v>
      </c>
      <c r="G3" s="411"/>
      <c r="H3" s="411"/>
      <c r="I3" s="411"/>
      <c r="J3" s="412"/>
      <c r="K3" s="411"/>
      <c r="L3" s="411"/>
      <c r="N3" s="0"/>
    </row>
    <row r="4" customFormat="false" ht="26.4" hidden="false" customHeight="false" outlineLevel="0" collapsed="false">
      <c r="B4" s="281"/>
      <c r="C4" s="0"/>
      <c r="D4" s="0"/>
      <c r="E4" s="0"/>
      <c r="F4" s="285" t="s">
        <v>108</v>
      </c>
      <c r="G4" s="285"/>
      <c r="H4" s="285"/>
      <c r="I4" s="285"/>
      <c r="J4" s="285"/>
      <c r="K4" s="285"/>
      <c r="L4" s="285"/>
      <c r="N4" s="285" t="s">
        <v>111</v>
      </c>
    </row>
    <row r="5" customFormat="false" ht="26.4" hidden="false" customHeight="false" outlineLevel="0" collapsed="false">
      <c r="B5" s="279" t="s">
        <v>18</v>
      </c>
      <c r="C5" s="286" t="s">
        <v>38</v>
      </c>
      <c r="D5" s="0"/>
      <c r="E5" s="0"/>
      <c r="F5" s="286" t="s">
        <v>112</v>
      </c>
      <c r="G5" s="279"/>
      <c r="H5" s="286" t="s">
        <v>113</v>
      </c>
      <c r="I5" s="0"/>
      <c r="J5" s="286" t="s">
        <v>114</v>
      </c>
      <c r="K5" s="0"/>
      <c r="L5" s="286" t="s">
        <v>108</v>
      </c>
      <c r="N5" s="285"/>
    </row>
    <row r="6" customFormat="false" ht="26.4" hidden="false" customHeight="false" outlineLevel="0" collapsed="false">
      <c r="B6" s="416" t="n">
        <v>1</v>
      </c>
      <c r="C6" s="287" t="s">
        <v>117</v>
      </c>
      <c r="D6" s="417" t="str">
        <f aca="false">C6</f>
        <v>a</v>
      </c>
      <c r="E6" s="418" t="s">
        <v>118</v>
      </c>
      <c r="F6" s="288"/>
      <c r="G6" s="418" t="s">
        <v>74</v>
      </c>
      <c r="H6" s="288"/>
      <c r="I6" s="419" t="s">
        <v>119</v>
      </c>
      <c r="J6" s="288" t="n">
        <v>0</v>
      </c>
      <c r="K6" s="420" t="s">
        <v>5</v>
      </c>
      <c r="L6" s="292" t="str">
        <f aca="false">IF(OR(F6="",H6=""),"",(H6+IF(F6&gt;H6,1,0)-F6-J6)*24)</f>
        <v>
        </v>
      </c>
      <c r="N6" s="293"/>
    </row>
    <row r="7" customFormat="false" ht="26.4" hidden="false" customHeight="false" outlineLevel="0" collapsed="false">
      <c r="B7" s="416" t="n">
        <v>2</v>
      </c>
      <c r="C7" s="287" t="s">
        <v>120</v>
      </c>
      <c r="D7" s="417" t="str">
        <f aca="false">C7</f>
        <v>b</v>
      </c>
      <c r="E7" s="418" t="s">
        <v>118</v>
      </c>
      <c r="F7" s="288"/>
      <c r="G7" s="418" t="s">
        <v>74</v>
      </c>
      <c r="H7" s="288"/>
      <c r="I7" s="419" t="s">
        <v>119</v>
      </c>
      <c r="J7" s="288" t="n">
        <v>0</v>
      </c>
      <c r="K7" s="420" t="s">
        <v>5</v>
      </c>
      <c r="L7" s="292" t="str">
        <f aca="false">IF(OR(F7="",H7=""),"",(H7+IF(F7&gt;H7,1,0)-F7-J7)*24)</f>
        <v>
        </v>
      </c>
      <c r="N7" s="293"/>
    </row>
    <row r="8" customFormat="false" ht="26.4" hidden="false" customHeight="false" outlineLevel="0" collapsed="false">
      <c r="B8" s="416" t="n">
        <v>3</v>
      </c>
      <c r="C8" s="287" t="s">
        <v>121</v>
      </c>
      <c r="D8" s="417" t="str">
        <f aca="false">C8</f>
        <v>c</v>
      </c>
      <c r="E8" s="418" t="s">
        <v>118</v>
      </c>
      <c r="F8" s="288"/>
      <c r="G8" s="418" t="s">
        <v>74</v>
      </c>
      <c r="H8" s="288"/>
      <c r="I8" s="419" t="s">
        <v>119</v>
      </c>
      <c r="J8" s="288" t="n">
        <v>0</v>
      </c>
      <c r="K8" s="420" t="s">
        <v>5</v>
      </c>
      <c r="L8" s="292" t="str">
        <f aca="false">IF(OR(F8="",H8=""),"",(H8+IF(F8&gt;H8,1,0)-F8-J8)*24)</f>
        <v>
        </v>
      </c>
      <c r="N8" s="293"/>
    </row>
    <row r="9" customFormat="false" ht="26.4" hidden="false" customHeight="false" outlineLevel="0" collapsed="false">
      <c r="B9" s="416" t="n">
        <v>4</v>
      </c>
      <c r="C9" s="287" t="s">
        <v>122</v>
      </c>
      <c r="D9" s="417" t="str">
        <f aca="false">C9</f>
        <v>d</v>
      </c>
      <c r="E9" s="418" t="s">
        <v>118</v>
      </c>
      <c r="F9" s="288"/>
      <c r="G9" s="418" t="s">
        <v>74</v>
      </c>
      <c r="H9" s="288"/>
      <c r="I9" s="419" t="s">
        <v>119</v>
      </c>
      <c r="J9" s="288" t="n">
        <v>0</v>
      </c>
      <c r="K9" s="420" t="s">
        <v>5</v>
      </c>
      <c r="L9" s="292" t="str">
        <f aca="false">IF(OR(F9="",H9=""),"",(H9+IF(F9&gt;H9,1,0)-F9-J9)*24)</f>
        <v>
        </v>
      </c>
      <c r="N9" s="293"/>
    </row>
    <row r="10" customFormat="false" ht="26.4" hidden="false" customHeight="false" outlineLevel="0" collapsed="false">
      <c r="B10" s="416" t="n">
        <v>5</v>
      </c>
      <c r="C10" s="287" t="s">
        <v>123</v>
      </c>
      <c r="D10" s="417" t="str">
        <f aca="false">C10</f>
        <v>e</v>
      </c>
      <c r="E10" s="418" t="s">
        <v>118</v>
      </c>
      <c r="F10" s="288"/>
      <c r="G10" s="418" t="s">
        <v>74</v>
      </c>
      <c r="H10" s="288"/>
      <c r="I10" s="419" t="s">
        <v>119</v>
      </c>
      <c r="J10" s="288" t="n">
        <v>0</v>
      </c>
      <c r="K10" s="420" t="s">
        <v>5</v>
      </c>
      <c r="L10" s="292" t="str">
        <f aca="false">IF(OR(F10="",H10=""),"",(H10+IF(F10&gt;H10,1,0)-F10-J10)*24)</f>
        <v>
        </v>
      </c>
      <c r="N10" s="293"/>
    </row>
    <row r="11" customFormat="false" ht="26.4" hidden="false" customHeight="false" outlineLevel="0" collapsed="false">
      <c r="B11" s="416" t="n">
        <v>6</v>
      </c>
      <c r="C11" s="287" t="s">
        <v>124</v>
      </c>
      <c r="D11" s="417" t="str">
        <f aca="false">C11</f>
        <v>f</v>
      </c>
      <c r="E11" s="418" t="s">
        <v>118</v>
      </c>
      <c r="F11" s="288"/>
      <c r="G11" s="418" t="s">
        <v>74</v>
      </c>
      <c r="H11" s="288"/>
      <c r="I11" s="419" t="s">
        <v>119</v>
      </c>
      <c r="J11" s="288" t="n">
        <v>0</v>
      </c>
      <c r="K11" s="420" t="s">
        <v>5</v>
      </c>
      <c r="L11" s="292" t="str">
        <f aca="false">IF(OR(F11="",H11=""),"",(H11+IF(F11&gt;H11,1,0)-F11-J11)*24)</f>
        <v>
        </v>
      </c>
      <c r="N11" s="293"/>
    </row>
    <row r="12" customFormat="false" ht="26.4" hidden="false" customHeight="false" outlineLevel="0" collapsed="false">
      <c r="B12" s="416" t="n">
        <v>7</v>
      </c>
      <c r="C12" s="287" t="s">
        <v>125</v>
      </c>
      <c r="D12" s="417" t="str">
        <f aca="false">C12</f>
        <v>g</v>
      </c>
      <c r="E12" s="418" t="s">
        <v>118</v>
      </c>
      <c r="F12" s="288"/>
      <c r="G12" s="418" t="s">
        <v>74</v>
      </c>
      <c r="H12" s="288"/>
      <c r="I12" s="419" t="s">
        <v>119</v>
      </c>
      <c r="J12" s="288" t="n">
        <v>0</v>
      </c>
      <c r="K12" s="420" t="s">
        <v>5</v>
      </c>
      <c r="L12" s="292" t="str">
        <f aca="false">IF(OR(F12="",H12=""),"",(H12+IF(F12&gt;H12,1,0)-F12-J12)*24)</f>
        <v>
        </v>
      </c>
      <c r="N12" s="293"/>
    </row>
    <row r="13" customFormat="false" ht="26.4" hidden="false" customHeight="false" outlineLevel="0" collapsed="false">
      <c r="B13" s="416" t="n">
        <v>8</v>
      </c>
      <c r="C13" s="287" t="s">
        <v>126</v>
      </c>
      <c r="D13" s="417" t="str">
        <f aca="false">C13</f>
        <v>h</v>
      </c>
      <c r="E13" s="418" t="s">
        <v>118</v>
      </c>
      <c r="F13" s="288"/>
      <c r="G13" s="418" t="s">
        <v>74</v>
      </c>
      <c r="H13" s="288"/>
      <c r="I13" s="419" t="s">
        <v>119</v>
      </c>
      <c r="J13" s="288" t="n">
        <v>0</v>
      </c>
      <c r="K13" s="420" t="s">
        <v>5</v>
      </c>
      <c r="L13" s="292" t="str">
        <f aca="false">IF(OR(F13="",H13=""),"",(H13+IF(F13&gt;H13,1,0)-F13-J13)*24)</f>
        <v>
        </v>
      </c>
      <c r="N13" s="293"/>
    </row>
    <row r="14" customFormat="false" ht="26.4" hidden="false" customHeight="false" outlineLevel="0" collapsed="false">
      <c r="B14" s="416" t="n">
        <v>9</v>
      </c>
      <c r="C14" s="287" t="s">
        <v>127</v>
      </c>
      <c r="D14" s="417" t="str">
        <f aca="false">C14</f>
        <v>i</v>
      </c>
      <c r="E14" s="418" t="s">
        <v>118</v>
      </c>
      <c r="F14" s="288"/>
      <c r="G14" s="418" t="s">
        <v>74</v>
      </c>
      <c r="H14" s="288"/>
      <c r="I14" s="419" t="s">
        <v>119</v>
      </c>
      <c r="J14" s="288" t="n">
        <v>0</v>
      </c>
      <c r="K14" s="420" t="s">
        <v>5</v>
      </c>
      <c r="L14" s="292" t="str">
        <f aca="false">IF(OR(F14="",H14=""),"",(H14+IF(F14&gt;H14,1,0)-F14-J14)*24)</f>
        <v>
        </v>
      </c>
      <c r="N14" s="293"/>
    </row>
    <row r="15" customFormat="false" ht="26.4" hidden="false" customHeight="false" outlineLevel="0" collapsed="false">
      <c r="B15" s="416" t="n">
        <v>10</v>
      </c>
      <c r="C15" s="287" t="s">
        <v>128</v>
      </c>
      <c r="D15" s="417" t="str">
        <f aca="false">C15</f>
        <v>j</v>
      </c>
      <c r="E15" s="418" t="s">
        <v>118</v>
      </c>
      <c r="F15" s="288"/>
      <c r="G15" s="418" t="s">
        <v>74</v>
      </c>
      <c r="H15" s="288"/>
      <c r="I15" s="419" t="s">
        <v>119</v>
      </c>
      <c r="J15" s="288" t="n">
        <v>0</v>
      </c>
      <c r="K15" s="420" t="s">
        <v>5</v>
      </c>
      <c r="L15" s="292" t="str">
        <f aca="false">IF(OR(F15="",H15=""),"",(H15+IF(F15&gt;H15,1,0)-F15-J15)*24)</f>
        <v>
        </v>
      </c>
      <c r="N15" s="293"/>
    </row>
    <row r="16" customFormat="false" ht="26.4" hidden="false" customHeight="false" outlineLevel="0" collapsed="false">
      <c r="B16" s="416" t="n">
        <v>11</v>
      </c>
      <c r="C16" s="287" t="s">
        <v>129</v>
      </c>
      <c r="D16" s="417" t="str">
        <f aca="false">C16</f>
        <v>k</v>
      </c>
      <c r="E16" s="418" t="s">
        <v>118</v>
      </c>
      <c r="F16" s="288"/>
      <c r="G16" s="418" t="s">
        <v>74</v>
      </c>
      <c r="H16" s="288"/>
      <c r="I16" s="419" t="s">
        <v>119</v>
      </c>
      <c r="J16" s="288" t="n">
        <v>0</v>
      </c>
      <c r="K16" s="420" t="s">
        <v>5</v>
      </c>
      <c r="L16" s="292" t="str">
        <f aca="false">IF(OR(F16="",H16=""),"",(H16+IF(F16&gt;H16,1,0)-F16-J16)*24)</f>
        <v>
        </v>
      </c>
      <c r="N16" s="293"/>
    </row>
    <row r="17" customFormat="false" ht="26.4" hidden="false" customHeight="false" outlineLevel="0" collapsed="false">
      <c r="B17" s="416" t="n">
        <v>12</v>
      </c>
      <c r="C17" s="287" t="s">
        <v>130</v>
      </c>
      <c r="D17" s="417" t="str">
        <f aca="false">C17</f>
        <v>l</v>
      </c>
      <c r="E17" s="418" t="s">
        <v>118</v>
      </c>
      <c r="F17" s="288"/>
      <c r="G17" s="418" t="s">
        <v>74</v>
      </c>
      <c r="H17" s="288"/>
      <c r="I17" s="419" t="s">
        <v>119</v>
      </c>
      <c r="J17" s="288" t="n">
        <v>0</v>
      </c>
      <c r="K17" s="420" t="s">
        <v>5</v>
      </c>
      <c r="L17" s="292" t="str">
        <f aca="false">IF(OR(F17="",H17=""),"",(H17+IF(F17&gt;H17,1,0)-F17-J17)*24)</f>
        <v>
        </v>
      </c>
      <c r="N17" s="293"/>
    </row>
    <row r="18" customFormat="false" ht="26.4" hidden="false" customHeight="false" outlineLevel="0" collapsed="false">
      <c r="B18" s="416" t="n">
        <v>13</v>
      </c>
      <c r="C18" s="287" t="s">
        <v>131</v>
      </c>
      <c r="D18" s="417" t="str">
        <f aca="false">C18</f>
        <v>m</v>
      </c>
      <c r="E18" s="418" t="s">
        <v>118</v>
      </c>
      <c r="F18" s="288"/>
      <c r="G18" s="418" t="s">
        <v>74</v>
      </c>
      <c r="H18" s="288"/>
      <c r="I18" s="419" t="s">
        <v>119</v>
      </c>
      <c r="J18" s="288" t="n">
        <v>0</v>
      </c>
      <c r="K18" s="420" t="s">
        <v>5</v>
      </c>
      <c r="L18" s="292" t="str">
        <f aca="false">IF(OR(F18="",H18=""),"",(H18+IF(F18&gt;H18,1,0)-F18-J18)*24)</f>
        <v>
        </v>
      </c>
      <c r="N18" s="293"/>
    </row>
    <row r="19" customFormat="false" ht="26.4" hidden="false" customHeight="false" outlineLevel="0" collapsed="false">
      <c r="B19" s="416" t="n">
        <v>14</v>
      </c>
      <c r="C19" s="287" t="s">
        <v>132</v>
      </c>
      <c r="D19" s="417" t="str">
        <f aca="false">C19</f>
        <v>n</v>
      </c>
      <c r="E19" s="418" t="s">
        <v>118</v>
      </c>
      <c r="F19" s="288"/>
      <c r="G19" s="418" t="s">
        <v>74</v>
      </c>
      <c r="H19" s="288"/>
      <c r="I19" s="419" t="s">
        <v>119</v>
      </c>
      <c r="J19" s="288" t="n">
        <v>0</v>
      </c>
      <c r="K19" s="420" t="s">
        <v>5</v>
      </c>
      <c r="L19" s="292" t="str">
        <f aca="false">IF(OR(F19="",H19=""),"",(H19+IF(F19&gt;H19,1,0)-F19-J19)*24)</f>
        <v>
        </v>
      </c>
      <c r="N19" s="293"/>
    </row>
    <row r="20" customFormat="false" ht="26.4" hidden="false" customHeight="false" outlineLevel="0" collapsed="false">
      <c r="B20" s="416" t="n">
        <v>15</v>
      </c>
      <c r="C20" s="287" t="s">
        <v>133</v>
      </c>
      <c r="D20" s="417" t="str">
        <f aca="false">C20</f>
        <v>o</v>
      </c>
      <c r="E20" s="418" t="s">
        <v>118</v>
      </c>
      <c r="F20" s="288"/>
      <c r="G20" s="418" t="s">
        <v>74</v>
      </c>
      <c r="H20" s="288"/>
      <c r="I20" s="419" t="s">
        <v>119</v>
      </c>
      <c r="J20" s="288" t="n">
        <v>0</v>
      </c>
      <c r="K20" s="420" t="s">
        <v>5</v>
      </c>
      <c r="L20" s="292" t="str">
        <f aca="false">IF(OR(F20="",H20=""),"",(H20+IF(F20&gt;H20,1,0)-F20-J20)*24)</f>
        <v>
        </v>
      </c>
      <c r="N20" s="293"/>
    </row>
    <row r="21" customFormat="false" ht="26.4" hidden="false" customHeight="false" outlineLevel="0" collapsed="false">
      <c r="B21" s="416" t="n">
        <v>16</v>
      </c>
      <c r="C21" s="287" t="s">
        <v>134</v>
      </c>
      <c r="D21" s="417" t="str">
        <f aca="false">C21</f>
        <v>p</v>
      </c>
      <c r="E21" s="418" t="s">
        <v>118</v>
      </c>
      <c r="F21" s="288"/>
      <c r="G21" s="418" t="s">
        <v>74</v>
      </c>
      <c r="H21" s="288"/>
      <c r="I21" s="419" t="s">
        <v>119</v>
      </c>
      <c r="J21" s="288" t="n">
        <v>0</v>
      </c>
      <c r="K21" s="420" t="s">
        <v>5</v>
      </c>
      <c r="L21" s="292" t="str">
        <f aca="false">IF(OR(F21="",H21=""),"",(H21+IF(F21&gt;H21,1,0)-F21-J21)*24)</f>
        <v>
        </v>
      </c>
      <c r="N21" s="293"/>
    </row>
    <row r="22" customFormat="false" ht="26.4" hidden="false" customHeight="false" outlineLevel="0" collapsed="false">
      <c r="B22" s="416" t="n">
        <v>17</v>
      </c>
      <c r="C22" s="287" t="s">
        <v>135</v>
      </c>
      <c r="D22" s="417" t="str">
        <f aca="false">C22</f>
        <v>q</v>
      </c>
      <c r="E22" s="418" t="s">
        <v>118</v>
      </c>
      <c r="F22" s="288"/>
      <c r="G22" s="418" t="s">
        <v>74</v>
      </c>
      <c r="H22" s="288"/>
      <c r="I22" s="419" t="s">
        <v>119</v>
      </c>
      <c r="J22" s="288" t="n">
        <v>0</v>
      </c>
      <c r="K22" s="420" t="s">
        <v>5</v>
      </c>
      <c r="L22" s="292" t="str">
        <f aca="false">IF(OR(F22="",H22=""),"",(H22+IF(F22&gt;H22,1,0)-F22-J22)*24)</f>
        <v>
        </v>
      </c>
      <c r="N22" s="293"/>
    </row>
    <row r="23" customFormat="false" ht="26.4" hidden="false" customHeight="false" outlineLevel="0" collapsed="false">
      <c r="B23" s="416" t="n">
        <v>18</v>
      </c>
      <c r="C23" s="287" t="s">
        <v>136</v>
      </c>
      <c r="D23" s="417" t="str">
        <f aca="false">C23</f>
        <v>r</v>
      </c>
      <c r="E23" s="418" t="s">
        <v>118</v>
      </c>
      <c r="F23" s="422"/>
      <c r="G23" s="418" t="s">
        <v>74</v>
      </c>
      <c r="H23" s="422"/>
      <c r="I23" s="419" t="s">
        <v>119</v>
      </c>
      <c r="J23" s="422"/>
      <c r="K23" s="420" t="s">
        <v>5</v>
      </c>
      <c r="L23" s="287" t="n">
        <v>1</v>
      </c>
      <c r="N23" s="293"/>
    </row>
    <row r="24" customFormat="false" ht="26.4" hidden="false" customHeight="false" outlineLevel="0" collapsed="false">
      <c r="B24" s="416" t="n">
        <v>19</v>
      </c>
      <c r="C24" s="287" t="s">
        <v>137</v>
      </c>
      <c r="D24" s="417" t="str">
        <f aca="false">C24</f>
        <v>s</v>
      </c>
      <c r="E24" s="418" t="s">
        <v>118</v>
      </c>
      <c r="F24" s="422"/>
      <c r="G24" s="418" t="s">
        <v>74</v>
      </c>
      <c r="H24" s="422"/>
      <c r="I24" s="419" t="s">
        <v>119</v>
      </c>
      <c r="J24" s="422"/>
      <c r="K24" s="420" t="s">
        <v>5</v>
      </c>
      <c r="L24" s="287" t="n">
        <v>2</v>
      </c>
      <c r="N24" s="293"/>
    </row>
    <row r="25" customFormat="false" ht="26.4" hidden="false" customHeight="false" outlineLevel="0" collapsed="false">
      <c r="B25" s="416" t="n">
        <v>20</v>
      </c>
      <c r="C25" s="287" t="s">
        <v>138</v>
      </c>
      <c r="D25" s="417" t="str">
        <f aca="false">C25</f>
        <v>t</v>
      </c>
      <c r="E25" s="418" t="s">
        <v>118</v>
      </c>
      <c r="F25" s="422"/>
      <c r="G25" s="418" t="s">
        <v>74</v>
      </c>
      <c r="H25" s="422"/>
      <c r="I25" s="419" t="s">
        <v>119</v>
      </c>
      <c r="J25" s="422"/>
      <c r="K25" s="420" t="s">
        <v>5</v>
      </c>
      <c r="L25" s="287" t="n">
        <v>3</v>
      </c>
      <c r="N25" s="293"/>
    </row>
    <row r="26" customFormat="false" ht="26.4" hidden="false" customHeight="false" outlineLevel="0" collapsed="false">
      <c r="B26" s="416" t="n">
        <v>21</v>
      </c>
      <c r="C26" s="287" t="s">
        <v>139</v>
      </c>
      <c r="D26" s="417" t="str">
        <f aca="false">C26</f>
        <v>u</v>
      </c>
      <c r="E26" s="418" t="s">
        <v>118</v>
      </c>
      <c r="F26" s="422"/>
      <c r="G26" s="418" t="s">
        <v>74</v>
      </c>
      <c r="H26" s="422"/>
      <c r="I26" s="419" t="s">
        <v>119</v>
      </c>
      <c r="J26" s="422"/>
      <c r="K26" s="420" t="s">
        <v>5</v>
      </c>
      <c r="L26" s="287" t="n">
        <v>4</v>
      </c>
      <c r="N26" s="293"/>
    </row>
    <row r="27" customFormat="false" ht="26.4" hidden="false" customHeight="false" outlineLevel="0" collapsed="false">
      <c r="B27" s="416" t="n">
        <v>22</v>
      </c>
      <c r="C27" s="287" t="s">
        <v>140</v>
      </c>
      <c r="D27" s="417" t="str">
        <f aca="false">C27</f>
        <v>v</v>
      </c>
      <c r="E27" s="418" t="s">
        <v>118</v>
      </c>
      <c r="F27" s="422"/>
      <c r="G27" s="418" t="s">
        <v>74</v>
      </c>
      <c r="H27" s="422"/>
      <c r="I27" s="419" t="s">
        <v>119</v>
      </c>
      <c r="J27" s="422"/>
      <c r="K27" s="420" t="s">
        <v>5</v>
      </c>
      <c r="L27" s="287" t="n">
        <v>5</v>
      </c>
      <c r="N27" s="293"/>
    </row>
    <row r="28" customFormat="false" ht="26.4" hidden="false" customHeight="false" outlineLevel="0" collapsed="false">
      <c r="B28" s="416" t="n">
        <v>23</v>
      </c>
      <c r="C28" s="287" t="s">
        <v>141</v>
      </c>
      <c r="D28" s="417" t="str">
        <f aca="false">C28</f>
        <v>w</v>
      </c>
      <c r="E28" s="418" t="s">
        <v>118</v>
      </c>
      <c r="F28" s="422"/>
      <c r="G28" s="418" t="s">
        <v>74</v>
      </c>
      <c r="H28" s="422"/>
      <c r="I28" s="419" t="s">
        <v>119</v>
      </c>
      <c r="J28" s="422"/>
      <c r="K28" s="420" t="s">
        <v>5</v>
      </c>
      <c r="L28" s="287" t="n">
        <v>6</v>
      </c>
      <c r="N28" s="293"/>
    </row>
    <row r="29" customFormat="false" ht="26.4" hidden="false" customHeight="false" outlineLevel="0" collapsed="false">
      <c r="B29" s="416" t="n">
        <v>24</v>
      </c>
      <c r="C29" s="287" t="s">
        <v>142</v>
      </c>
      <c r="D29" s="417" t="str">
        <f aca="false">C29</f>
        <v>x</v>
      </c>
      <c r="E29" s="418" t="s">
        <v>118</v>
      </c>
      <c r="F29" s="422"/>
      <c r="G29" s="418" t="s">
        <v>74</v>
      </c>
      <c r="H29" s="422"/>
      <c r="I29" s="419" t="s">
        <v>119</v>
      </c>
      <c r="J29" s="422"/>
      <c r="K29" s="420" t="s">
        <v>5</v>
      </c>
      <c r="L29" s="287" t="n">
        <v>7</v>
      </c>
      <c r="N29" s="293"/>
    </row>
    <row r="30" customFormat="false" ht="26.4" hidden="false" customHeight="false" outlineLevel="0" collapsed="false">
      <c r="B30" s="416" t="n">
        <v>25</v>
      </c>
      <c r="C30" s="287" t="s">
        <v>143</v>
      </c>
      <c r="D30" s="417" t="str">
        <f aca="false">C30</f>
        <v>y</v>
      </c>
      <c r="E30" s="418" t="s">
        <v>118</v>
      </c>
      <c r="F30" s="422"/>
      <c r="G30" s="418" t="s">
        <v>74</v>
      </c>
      <c r="H30" s="422"/>
      <c r="I30" s="419" t="s">
        <v>119</v>
      </c>
      <c r="J30" s="422"/>
      <c r="K30" s="420" t="s">
        <v>5</v>
      </c>
      <c r="L30" s="287" t="n">
        <v>8</v>
      </c>
      <c r="N30" s="293"/>
    </row>
    <row r="31" customFormat="false" ht="26.4" hidden="false" customHeight="false" outlineLevel="0" collapsed="false">
      <c r="B31" s="416" t="n">
        <v>26</v>
      </c>
      <c r="C31" s="287" t="s">
        <v>144</v>
      </c>
      <c r="D31" s="417" t="str">
        <f aca="false">C31</f>
        <v>z</v>
      </c>
      <c r="E31" s="418" t="s">
        <v>118</v>
      </c>
      <c r="F31" s="422"/>
      <c r="G31" s="418" t="s">
        <v>74</v>
      </c>
      <c r="H31" s="422"/>
      <c r="I31" s="419" t="s">
        <v>119</v>
      </c>
      <c r="J31" s="422"/>
      <c r="K31" s="420" t="s">
        <v>5</v>
      </c>
      <c r="L31" s="287" t="n">
        <v>1</v>
      </c>
      <c r="N31" s="293"/>
    </row>
    <row r="32" customFormat="false" ht="26.4" hidden="false" customHeight="false" outlineLevel="0" collapsed="false">
      <c r="B32" s="416" t="n">
        <v>27</v>
      </c>
      <c r="C32" s="287" t="s">
        <v>142</v>
      </c>
      <c r="D32" s="417" t="str">
        <f aca="false">C32</f>
        <v>x</v>
      </c>
      <c r="E32" s="418" t="s">
        <v>118</v>
      </c>
      <c r="F32" s="422"/>
      <c r="G32" s="418" t="s">
        <v>74</v>
      </c>
      <c r="H32" s="422"/>
      <c r="I32" s="419" t="s">
        <v>119</v>
      </c>
      <c r="J32" s="422"/>
      <c r="K32" s="420" t="s">
        <v>5</v>
      </c>
      <c r="L32" s="287" t="n">
        <v>2</v>
      </c>
      <c r="N32" s="293"/>
    </row>
    <row r="33" customFormat="false" ht="26.4" hidden="false" customHeight="false" outlineLevel="0" collapsed="false">
      <c r="B33" s="416" t="n">
        <v>28</v>
      </c>
      <c r="C33" s="287" t="s">
        <v>186</v>
      </c>
      <c r="D33" s="417" t="str">
        <f aca="false">C33</f>
        <v>aa</v>
      </c>
      <c r="E33" s="418" t="s">
        <v>118</v>
      </c>
      <c r="F33" s="422"/>
      <c r="G33" s="418" t="s">
        <v>74</v>
      </c>
      <c r="H33" s="422"/>
      <c r="I33" s="419" t="s">
        <v>119</v>
      </c>
      <c r="J33" s="422"/>
      <c r="K33" s="420" t="s">
        <v>5</v>
      </c>
      <c r="L33" s="287" t="n">
        <v>3</v>
      </c>
      <c r="N33" s="293"/>
    </row>
    <row r="34" customFormat="false" ht="26.4" hidden="false" customHeight="false" outlineLevel="0" collapsed="false">
      <c r="B34" s="416" t="n">
        <v>29</v>
      </c>
      <c r="C34" s="287" t="s">
        <v>187</v>
      </c>
      <c r="D34" s="417" t="str">
        <f aca="false">C34</f>
        <v>ab</v>
      </c>
      <c r="E34" s="418" t="s">
        <v>118</v>
      </c>
      <c r="F34" s="422"/>
      <c r="G34" s="418" t="s">
        <v>74</v>
      </c>
      <c r="H34" s="422"/>
      <c r="I34" s="419" t="s">
        <v>119</v>
      </c>
      <c r="J34" s="422"/>
      <c r="K34" s="420" t="s">
        <v>5</v>
      </c>
      <c r="L34" s="287" t="n">
        <v>4</v>
      </c>
      <c r="N34" s="293"/>
    </row>
    <row r="35" customFormat="false" ht="26.4" hidden="false" customHeight="false" outlineLevel="0" collapsed="false">
      <c r="B35" s="416" t="n">
        <v>30</v>
      </c>
      <c r="C35" s="287" t="s">
        <v>188</v>
      </c>
      <c r="D35" s="417" t="str">
        <f aca="false">C35</f>
        <v>ac</v>
      </c>
      <c r="E35" s="418" t="s">
        <v>118</v>
      </c>
      <c r="F35" s="422"/>
      <c r="G35" s="418" t="s">
        <v>74</v>
      </c>
      <c r="H35" s="422"/>
      <c r="I35" s="419" t="s">
        <v>119</v>
      </c>
      <c r="J35" s="422"/>
      <c r="K35" s="420" t="s">
        <v>5</v>
      </c>
      <c r="L35" s="287" t="n">
        <v>5</v>
      </c>
      <c r="N35" s="293"/>
    </row>
    <row r="36" customFormat="false" ht="26.4" hidden="false" customHeight="false" outlineLevel="0" collapsed="false">
      <c r="B36" s="416" t="n">
        <v>31</v>
      </c>
      <c r="C36" s="287" t="s">
        <v>189</v>
      </c>
      <c r="D36" s="417" t="str">
        <f aca="false">C36</f>
        <v>ad</v>
      </c>
      <c r="E36" s="418" t="s">
        <v>118</v>
      </c>
      <c r="F36" s="422"/>
      <c r="G36" s="418" t="s">
        <v>74</v>
      </c>
      <c r="H36" s="422"/>
      <c r="I36" s="419" t="s">
        <v>119</v>
      </c>
      <c r="J36" s="422"/>
      <c r="K36" s="420" t="s">
        <v>5</v>
      </c>
      <c r="L36" s="287" t="n">
        <v>6</v>
      </c>
      <c r="N36" s="293"/>
    </row>
    <row r="37" customFormat="false" ht="26.4" hidden="false" customHeight="false" outlineLevel="0" collapsed="false">
      <c r="B37" s="416" t="n">
        <v>32</v>
      </c>
      <c r="C37" s="287" t="s">
        <v>190</v>
      </c>
      <c r="D37" s="417" t="str">
        <f aca="false">C37</f>
        <v>ae</v>
      </c>
      <c r="E37" s="418" t="s">
        <v>118</v>
      </c>
      <c r="F37" s="422"/>
      <c r="G37" s="418" t="s">
        <v>74</v>
      </c>
      <c r="H37" s="422"/>
      <c r="I37" s="419" t="s">
        <v>119</v>
      </c>
      <c r="J37" s="422"/>
      <c r="K37" s="420" t="s">
        <v>5</v>
      </c>
      <c r="L37" s="287" t="n">
        <v>7</v>
      </c>
      <c r="N37" s="293"/>
    </row>
    <row r="38" customFormat="false" ht="26.4" hidden="false" customHeight="false" outlineLevel="0" collapsed="false">
      <c r="B38" s="416" t="n">
        <v>33</v>
      </c>
      <c r="C38" s="287" t="s">
        <v>191</v>
      </c>
      <c r="D38" s="417" t="str">
        <f aca="false">C38</f>
        <v>af</v>
      </c>
      <c r="E38" s="418" t="s">
        <v>118</v>
      </c>
      <c r="F38" s="422"/>
      <c r="G38" s="418" t="s">
        <v>74</v>
      </c>
      <c r="H38" s="422"/>
      <c r="I38" s="419" t="s">
        <v>119</v>
      </c>
      <c r="J38" s="422"/>
      <c r="K38" s="420" t="s">
        <v>5</v>
      </c>
      <c r="L38" s="287" t="n">
        <v>8</v>
      </c>
      <c r="N38" s="293"/>
    </row>
    <row r="39" customFormat="false" ht="26.4" hidden="false" customHeight="false" outlineLevel="0" collapsed="false">
      <c r="B39" s="416" t="n">
        <v>34</v>
      </c>
      <c r="C39" s="425" t="s">
        <v>192</v>
      </c>
      <c r="D39" s="417"/>
      <c r="E39" s="418" t="s">
        <v>118</v>
      </c>
      <c r="F39" s="288"/>
      <c r="G39" s="418" t="s">
        <v>74</v>
      </c>
      <c r="H39" s="288"/>
      <c r="I39" s="419" t="s">
        <v>119</v>
      </c>
      <c r="J39" s="288" t="n">
        <v>0</v>
      </c>
      <c r="K39" s="420" t="s">
        <v>5</v>
      </c>
      <c r="L39" s="292" t="str">
        <f aca="false">IF(OR(F39="",H39=""),"",(H39+IF(F39&gt;H39,1,0)-F39-J39)*24)</f>
        <v>
        </v>
      </c>
      <c r="N39" s="293"/>
    </row>
    <row r="40" customFormat="false" ht="26.4" hidden="false" customHeight="false" outlineLevel="0" collapsed="false">
      <c r="B40" s="416"/>
      <c r="C40" s="426" t="s">
        <v>147</v>
      </c>
      <c r="D40" s="417"/>
      <c r="E40" s="418" t="s">
        <v>118</v>
      </c>
      <c r="F40" s="288"/>
      <c r="G40" s="418" t="s">
        <v>74</v>
      </c>
      <c r="H40" s="288"/>
      <c r="I40" s="419" t="s">
        <v>119</v>
      </c>
      <c r="J40" s="288" t="n">
        <v>0</v>
      </c>
      <c r="K40" s="420" t="s">
        <v>5</v>
      </c>
      <c r="L40" s="292" t="str">
        <f aca="false">IF(OR(F40="",H40=""),"",(H40+IF(F40&gt;H40,1,0)-F40-J40)*24)</f>
        <v>
        </v>
      </c>
      <c r="N40" s="293"/>
    </row>
    <row r="41" customFormat="false" ht="26.4" hidden="false" customHeight="false" outlineLevel="0" collapsed="false">
      <c r="B41" s="416"/>
      <c r="C41" s="427" t="s">
        <v>147</v>
      </c>
      <c r="D41" s="417" t="str">
        <f aca="false">C39</f>
        <v>ag</v>
      </c>
      <c r="E41" s="418" t="s">
        <v>118</v>
      </c>
      <c r="F41" s="288" t="s">
        <v>147</v>
      </c>
      <c r="G41" s="418" t="s">
        <v>74</v>
      </c>
      <c r="H41" s="288" t="s">
        <v>147</v>
      </c>
      <c r="I41" s="419" t="s">
        <v>119</v>
      </c>
      <c r="J41" s="288" t="s">
        <v>147</v>
      </c>
      <c r="K41" s="420" t="s">
        <v>5</v>
      </c>
      <c r="L41" s="292" t="str">
        <f aca="false">IF(OR(L39="",L40=""),"",L39+L40)</f>
        <v>
        </v>
      </c>
      <c r="N41" s="293" t="s">
        <v>193</v>
      </c>
    </row>
    <row r="42" customFormat="false" ht="26.4" hidden="false" customHeight="false" outlineLevel="0" collapsed="false">
      <c r="B42" s="416"/>
      <c r="C42" s="425" t="s">
        <v>194</v>
      </c>
      <c r="D42" s="417"/>
      <c r="E42" s="418" t="s">
        <v>118</v>
      </c>
      <c r="F42" s="288"/>
      <c r="G42" s="418" t="s">
        <v>74</v>
      </c>
      <c r="H42" s="288"/>
      <c r="I42" s="419" t="s">
        <v>119</v>
      </c>
      <c r="J42" s="288" t="n">
        <v>0</v>
      </c>
      <c r="K42" s="420" t="s">
        <v>5</v>
      </c>
      <c r="L42" s="292" t="str">
        <f aca="false">IF(OR(F42="",H42=""),"",(H42+IF(F42&gt;H42,1,0)-F42-J42)*24)</f>
        <v>
        </v>
      </c>
      <c r="N42" s="293"/>
    </row>
    <row r="43" customFormat="false" ht="26.4" hidden="false" customHeight="false" outlineLevel="0" collapsed="false">
      <c r="B43" s="416" t="n">
        <v>35</v>
      </c>
      <c r="C43" s="426" t="s">
        <v>147</v>
      </c>
      <c r="D43" s="417"/>
      <c r="E43" s="418" t="s">
        <v>118</v>
      </c>
      <c r="F43" s="288"/>
      <c r="G43" s="418" t="s">
        <v>74</v>
      </c>
      <c r="H43" s="288"/>
      <c r="I43" s="419" t="s">
        <v>119</v>
      </c>
      <c r="J43" s="288" t="n">
        <v>0</v>
      </c>
      <c r="K43" s="420" t="s">
        <v>5</v>
      </c>
      <c r="L43" s="292" t="str">
        <f aca="false">IF(OR(F43="",H43=""),"",(H43+IF(F43&gt;H43,1,0)-F43-J43)*24)</f>
        <v>
        </v>
      </c>
      <c r="N43" s="293"/>
    </row>
    <row r="44" customFormat="false" ht="26.4" hidden="false" customHeight="false" outlineLevel="0" collapsed="false">
      <c r="B44" s="416"/>
      <c r="C44" s="427" t="s">
        <v>147</v>
      </c>
      <c r="D44" s="417" t="str">
        <f aca="false">C42</f>
        <v>ah</v>
      </c>
      <c r="E44" s="418" t="s">
        <v>118</v>
      </c>
      <c r="F44" s="288" t="s">
        <v>147</v>
      </c>
      <c r="G44" s="418" t="s">
        <v>74</v>
      </c>
      <c r="H44" s="288" t="s">
        <v>147</v>
      </c>
      <c r="I44" s="419" t="s">
        <v>119</v>
      </c>
      <c r="J44" s="288" t="s">
        <v>147</v>
      </c>
      <c r="K44" s="420" t="s">
        <v>5</v>
      </c>
      <c r="L44" s="292" t="str">
        <f aca="false">IF(OR(L42="",L43=""),"",L42+L43)</f>
        <v>
        </v>
      </c>
      <c r="N44" s="293" t="s">
        <v>193</v>
      </c>
    </row>
    <row r="45" customFormat="false" ht="26.4" hidden="false" customHeight="false" outlineLevel="0" collapsed="false">
      <c r="B45" s="416"/>
      <c r="C45" s="425" t="s">
        <v>195</v>
      </c>
      <c r="D45" s="417"/>
      <c r="E45" s="418" t="s">
        <v>118</v>
      </c>
      <c r="F45" s="288"/>
      <c r="G45" s="418" t="s">
        <v>74</v>
      </c>
      <c r="H45" s="288"/>
      <c r="I45" s="419" t="s">
        <v>119</v>
      </c>
      <c r="J45" s="288" t="n">
        <v>0</v>
      </c>
      <c r="K45" s="420" t="s">
        <v>5</v>
      </c>
      <c r="L45" s="292" t="str">
        <f aca="false">IF(OR(F45="",H45=""),"",(H45+IF(F45&gt;H45,1,0)-F45-J45)*24)</f>
        <v>
        </v>
      </c>
      <c r="N45" s="293"/>
    </row>
    <row r="46" customFormat="false" ht="26.4" hidden="false" customHeight="false" outlineLevel="0" collapsed="false">
      <c r="B46" s="416" t="n">
        <v>36</v>
      </c>
      <c r="C46" s="426" t="s">
        <v>147</v>
      </c>
      <c r="D46" s="417"/>
      <c r="E46" s="418" t="s">
        <v>118</v>
      </c>
      <c r="F46" s="288"/>
      <c r="G46" s="418" t="s">
        <v>74</v>
      </c>
      <c r="H46" s="288"/>
      <c r="I46" s="419" t="s">
        <v>119</v>
      </c>
      <c r="J46" s="288" t="n">
        <v>0</v>
      </c>
      <c r="K46" s="420" t="s">
        <v>5</v>
      </c>
      <c r="L46" s="292" t="str">
        <f aca="false">IF(OR(F46="",H46=""),"",(H46+IF(F46&gt;H46,1,0)-F46-J46)*24)</f>
        <v>
        </v>
      </c>
      <c r="N46" s="293"/>
    </row>
    <row r="47" customFormat="false" ht="26.4" hidden="false" customHeight="false" outlineLevel="0" collapsed="false">
      <c r="B47" s="416"/>
      <c r="C47" s="427" t="s">
        <v>147</v>
      </c>
      <c r="D47" s="417" t="str">
        <f aca="false">C45</f>
        <v>ai</v>
      </c>
      <c r="E47" s="418" t="s">
        <v>118</v>
      </c>
      <c r="F47" s="288" t="s">
        <v>147</v>
      </c>
      <c r="G47" s="418" t="s">
        <v>74</v>
      </c>
      <c r="H47" s="288" t="s">
        <v>147</v>
      </c>
      <c r="I47" s="419" t="s">
        <v>119</v>
      </c>
      <c r="J47" s="288" t="s">
        <v>147</v>
      </c>
      <c r="K47" s="420" t="s">
        <v>5</v>
      </c>
      <c r="L47" s="292" t="str">
        <f aca="false">IF(OR(L45="",L46=""),"",L45+L46)</f>
        <v>
        </v>
      </c>
      <c r="N47" s="293" t="s">
        <v>193</v>
      </c>
    </row>
    <row r="48" customFormat="false" ht="26.4" hidden="false" customHeight="false" outlineLevel="0" collapsed="false">
      <c r="C48" s="0"/>
      <c r="D48" s="0"/>
    </row>
    <row r="49" customFormat="false" ht="26.4" hidden="false" customHeight="false" outlineLevel="0" collapsed="false">
      <c r="C49" s="281" t="s">
        <v>196</v>
      </c>
      <c r="D49" s="281"/>
    </row>
    <row r="50" customFormat="false" ht="26.4" hidden="false" customHeight="false" outlineLevel="0" collapsed="false">
      <c r="C50" s="281" t="s">
        <v>197</v>
      </c>
      <c r="D50" s="281"/>
    </row>
    <row r="51" customFormat="false" ht="26.4" hidden="false" customHeight="false" outlineLevel="0" collapsed="false">
      <c r="C51" s="281" t="s">
        <v>150</v>
      </c>
      <c r="D51" s="281"/>
    </row>
    <row r="52" customFormat="false" ht="26.4" hidden="false" customHeight="false" outlineLevel="0" collapsed="false">
      <c r="C52" s="281" t="s">
        <v>151</v>
      </c>
      <c r="D52" s="281"/>
    </row>
  </sheetData>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en-US</dc:language>
  <cp:lastModifiedBy>介護保険課</cp:lastModifiedBy>
  <cp:lastPrinted>2021-07-15T02:10:31Z</cp:lastPrinted>
  <dcterms:modified xsi:type="dcterms:W3CDTF">2024-07-16T09:45:13Z</dcterms:modified>
  <cp:revision>0</cp:revision>
  <dc:subject/>
  <dc:title/>
</cp:coreProperties>
</file>