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Types>
</file>

<file path=_rels/.rels>&#65279;<?xml version="1.0" encoding="UTF-8"?>
<Relationships xmlns="http://schemas.openxmlformats.org/package/2006/relationships">
  <Relationship Id="rId1" Type="http://schemas.openxmlformats.org/officeDocument/2006/relationships/officeDocument" Target="xl/workbook.xml" />
  <Relationship Id="rId2" Type="http://schemas.openxmlformats.org/officedocument/2006/relationships/metadata/core-properties" Target="docProps/core.xml" />
  <Relationship Id="rId3" Type="http://schemas.openxmlformats.org/officeDocument/2006/relationships/extended-properties" Target="docProps/app.xml" />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生産計画総括表" sheetId="1" state="visible" r:id="rId2"/>
    <sheet name="売上高増加見込額算定表" sheetId="2" state="visible" r:id="rId3"/>
    <sheet name="売上原価減少見込額算定表" sheetId="3" state="visible" r:id="rId4"/>
  </sheets>
  <definedNames>
    <definedName function="false" hidden="false" localSheetId="2" name="_xlnm.Print_Area" vbProcedure="false">売上原価減少見込額算定表!$A$1:$Q$40</definedName>
    <definedName function="false" hidden="false" localSheetId="1" name="_xlnm.Print_Area" vbProcedure="false">売上高増加見込額算定表!$A$1:$P$26</definedName>
    <definedName function="false" hidden="false" localSheetId="1" name="_xlnm.Print_Area" vbProcedure="false">売上高増加見込額算定表!$A$1:$P$26</definedName>
    <definedName function="false" hidden="false" localSheetId="2" name="_xlnm.Print_Area" vbProcedure="false">売上原価減少見込額算定表!$A$1:$Q$40</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<sst xmlns="http://schemas.openxmlformats.org/spreadsheetml/2006/main" count="152" uniqueCount="79">
  <si>
    <t xml:space="preserve">申請書記載例を作成する際に使用する根拠資料例①</t>
  </si>
  <si>
    <t xml:space="preserve">生産計画総括表</t>
  </si>
  <si>
    <t xml:space="preserve">既存設備による生産実績</t>
  </si>
  <si>
    <t xml:space="preserve">新規設備による生産見込み</t>
  </si>
  <si>
    <t xml:space="preserve">※１</t>
  </si>
  <si>
    <t xml:space="preserve">①</t>
  </si>
  <si>
    <t xml:space="preserve">期首在庫数量</t>
  </si>
  <si>
    <t xml:space="preserve">トン</t>
  </si>
  <si>
    <t xml:space="preserve">②</t>
  </si>
  <si>
    <t xml:space="preserve">投入量</t>
  </si>
  <si>
    <t xml:space="preserve">※２</t>
  </si>
  <si>
    <t xml:space="preserve">生産数量</t>
  </si>
  <si>
    <t xml:space="preserve">（合計）</t>
  </si>
  <si>
    <t xml:space="preserve">③</t>
  </si>
  <si>
    <t xml:space="preserve">歩留り率</t>
  </si>
  <si>
    <t xml:space="preserve">仕損品</t>
  </si>
  <si>
    <t xml:space="preserve">正常品</t>
  </si>
  <si>
    <t xml:space="preserve">※３</t>
  </si>
  <si>
    <t xml:space="preserve">④</t>
  </si>
  <si>
    <t xml:space="preserve">期末在庫数量</t>
  </si>
  <si>
    <t xml:space="preserve">※４</t>
  </si>
  <si>
    <t xml:space="preserve">⑤</t>
  </si>
  <si>
    <t xml:space="preserve">販売数量</t>
  </si>
  <si>
    <t xml:space="preserve">既存設備による生産実績については、直近実績を示す当社原価計算システムからのアウトプット資料『平成○○年度における■■表』（添付○参照）より入力。</t>
  </si>
  <si>
    <t xml:space="preserve">本設備投資により、生産能力が年間２０％向上すると見込んでいる（添付○参照）。</t>
  </si>
  <si>
    <r>
      <rPr>
        <sz val="12"/>
        <color rgb="FF000000"/>
        <rFont val="DejaVu Sans"/>
        <family val="2"/>
      </rPr>
      <t xml:space="preserve">本設備を導入する生産工程における不良品の発生比率が格段に小さい実績があり、新規設備導入による不良品発生率は保守的に考えても</t>
    </r>
    <r>
      <rPr>
        <sz val="12"/>
        <color rgb="FF000000"/>
        <rFont val="ＭＳ Ｐゴシック"/>
        <family val="3"/>
      </rPr>
      <t xml:space="preserve">1</t>
    </r>
    <r>
      <rPr>
        <sz val="12"/>
        <color rgb="FF000000"/>
        <rFont val="DejaVu Sans"/>
        <family val="2"/>
      </rPr>
      <t xml:space="preserve">％程度と見込んでいる。</t>
    </r>
  </si>
  <si>
    <t xml:space="preserve">なお、設備投資後の投資計画期間において、当該歩留まり率はそのまま継続すると考えている。（添付○参照）</t>
  </si>
  <si>
    <t xml:space="preserve">過年度実績からすると、当社の生産能力の限界から逃してしまっていた注文状況からすると、正常品完成量の増加分は販売可能な数量と考えており、</t>
  </si>
  <si>
    <t xml:space="preserve">期末保有在庫数量については過年度における実績数量を維持する計画である。（添付○参照）</t>
  </si>
  <si>
    <t xml:space="preserve">備考：</t>
  </si>
  <si>
    <t xml:space="preserve">仕掛品、製品在庫は常に一定水準を維持する方針であるため、完成品数量と販売数量は一致する前提で作成している。</t>
  </si>
  <si>
    <t xml:space="preserve">申請書記載例を作成する際に使用する根拠資料例②</t>
  </si>
  <si>
    <t xml:space="preserve">売上増加見込額算定表</t>
  </si>
  <si>
    <t xml:space="preserve">本件設備投資による売上高増加見込額</t>
  </si>
  <si>
    <t xml:space="preserve">千円</t>
  </si>
  <si>
    <t xml:space="preserve">Ｂ－Ａ</t>
  </si>
  <si>
    <t xml:space="preserve">既存設備による販売実績</t>
  </si>
  <si>
    <t xml:space="preserve">新規設備による販売見込み</t>
  </si>
  <si>
    <t xml:space="preserve">高性能エンジン部品売上高</t>
  </si>
  <si>
    <t xml:space="preserve">Ａ</t>
  </si>
  <si>
    <t xml:space="preserve">Ｂ</t>
  </si>
  <si>
    <t xml:space="preserve">平均販売単価</t>
  </si>
  <si>
    <t xml:space="preserve">既存設備による販売実績については、直近実績を示す当社会計システムからのアウトプット資料『平成○○年度における▲▲表』（添付○参照）より入力。</t>
  </si>
  <si>
    <t xml:space="preserve">新規設備による販売見込みについては、直近年度における平均販売単価に生産計画総括表における販売数量を乗じて算定している。</t>
  </si>
  <si>
    <t xml:space="preserve">なお、設備投資後の投資計画期間において、当該売上高の増額はそのまま継続すると考えている。</t>
  </si>
  <si>
    <t xml:space="preserve">申請書記載例を作成する際に使用する根拠資料例③</t>
  </si>
  <si>
    <t xml:space="preserve">売上原価減少見込額算定表</t>
  </si>
  <si>
    <t xml:space="preserve">本件設備投資による売上原価減少見込額</t>
  </si>
  <si>
    <t xml:space="preserve">本件設備導入による高性能エンジン部品にかかる製造費用の増減見込額としては、以下の費目</t>
  </si>
  <si>
    <t xml:space="preserve">を想定している。</t>
  </si>
  <si>
    <t xml:space="preserve">①新規設備への切り替えによる販売増加見込数量分の差額原価</t>
  </si>
  <si>
    <t xml:space="preserve">a×b</t>
  </si>
  <si>
    <t xml:space="preserve">直近実績に基づく完成品原価内訳</t>
  </si>
  <si>
    <t xml:space="preserve">製品単位当たり直接材費用</t>
  </si>
  <si>
    <t xml:space="preserve">費目</t>
  </si>
  <si>
    <t xml:space="preserve">直接材料費</t>
  </si>
  <si>
    <r>
      <rPr>
        <sz val="8"/>
        <color rgb="FF000000"/>
        <rFont val="DejaVu Sans"/>
        <family val="2"/>
      </rPr>
      <t xml:space="preserve">千円</t>
    </r>
    <r>
      <rPr>
        <sz val="8"/>
        <color rgb="FF000000"/>
        <rFont val="ＭＳ Ｐゴシック"/>
        <family val="3"/>
      </rPr>
      <t xml:space="preserve">/</t>
    </r>
    <r>
      <rPr>
        <sz val="8"/>
        <color rgb="FF000000"/>
        <rFont val="DejaVu Sans"/>
        <family val="2"/>
      </rPr>
      <t xml:space="preserve">トン</t>
    </r>
  </si>
  <si>
    <t xml:space="preserve">a</t>
  </si>
  <si>
    <t xml:space="preserve">上記以外</t>
  </si>
  <si>
    <t xml:space="preserve">合計</t>
  </si>
  <si>
    <t xml:space="preserve">設備導入による販売増加数量</t>
  </si>
  <si>
    <t xml:space="preserve">完成品数量（導入前）</t>
  </si>
  <si>
    <t xml:space="preserve">完成品数量（導入後）</t>
  </si>
  <si>
    <t xml:space="preserve">増加数量</t>
  </si>
  <si>
    <t xml:space="preserve">b</t>
  </si>
  <si>
    <t xml:space="preserve">※</t>
  </si>
  <si>
    <t xml:space="preserve">完成品数量は生産計画総括表より転記。</t>
  </si>
  <si>
    <t xml:space="preserve">減価償却費、仕損費負担額を除く。</t>
  </si>
  <si>
    <t xml:space="preserve">直接材料費以外の費目については、追加原価の発生は見込まれない。（添付○参照）</t>
  </si>
  <si>
    <t xml:space="preserve">②仕損費発生額の減少見込み</t>
  </si>
  <si>
    <t xml:space="preserve">d-c</t>
  </si>
  <si>
    <t xml:space="preserve">c</t>
  </si>
  <si>
    <t xml:space="preserve">既存設備における仕損費発生額</t>
  </si>
  <si>
    <t xml:space="preserve">既存設備による仕損費発生額については、直近実績を示す当社原価計算システムからのアウトプット資料『平成○○年度における■■表』（添付○参照）より入力。</t>
  </si>
  <si>
    <t xml:space="preserve">d</t>
  </si>
  <si>
    <t xml:space="preserve">新規設備における予想仕損費発生額</t>
  </si>
  <si>
    <t xml:space="preserve">※5</t>
  </si>
  <si>
    <t xml:space="preserve">本件設備投資により、歩留り率が９５％から９９％まで改善すると見込んでおり、仕損品の発生は５％から１％となることを前提とし、</t>
  </si>
  <si>
    <t xml:space="preserve">新規設備における予想仕損費発生額は既存設備利用時の実績の５分の１の金額と見積もった。</t>
  </si>
</sst>
</file>

<file path=xl/styles.xml><?xml version="1.0" encoding="utf-8"?>
<styleSheet xmlns="http://schemas.openxmlformats.org/spreadsheetml/2006/main">
  <numFmts count="7">
    <numFmt numFmtId="164" formatCode="General"/>
    <numFmt numFmtId="165" formatCode="#,##0\ ;[RED]\(#,##0\)"/>
    <numFmt numFmtId="166" formatCode="0.0%"/>
    <numFmt numFmtId="167" formatCode="#,##0.0\ ;[RED]\-#,##0.0\ "/>
    <numFmt numFmtId="168" formatCode="#,##0\ "/>
    <numFmt numFmtId="169" formatCode="#,##0.00\ "/>
    <numFmt numFmtId="170" formatCode="#,##0\ ;[RED]\-#,##0\ "/>
  </numFmts>
  <fonts count="23">
    <font>
      <sz val="11"/>
      <color rgb="FF000000"/>
      <name val="ＭＳ Ｐゴシック"/>
      <family val="2"/>
    </font>
    <font>
      <sz val="10"/>
      <name val="Arial"/>
      <family val="0"/>
    </font>
    <font>
      <sz val="10"/>
      <name val="Arial"/>
      <family val="0"/>
    </font>
    <font>
      <sz val="10"/>
      <name val="Arial"/>
      <family val="0"/>
    </font>
    <font>
      <sz val="14"/>
      <color rgb="FF000000"/>
      <name val="ＭＳ Ｐゴシック"/>
      <family val="2"/>
    </font>
    <font>
      <sz val="16"/>
      <color rgb="FF000000"/>
      <name val="DejaVu Sans"/>
      <family val="2"/>
    </font>
    <font>
      <sz val="16"/>
      <color rgb="FF000000"/>
      <name val="ＭＳ Ｐゴシック"/>
      <family val="2"/>
    </font>
    <font>
      <b val="true"/>
      <u val="single"/>
      <sz val="14"/>
      <color rgb="FF000000"/>
      <name val="DejaVu Sans"/>
      <family val="2"/>
    </font>
    <font>
      <sz val="14"/>
      <color rgb="FF000000"/>
      <name val="DejaVu Sans"/>
      <family val="2"/>
    </font>
    <font>
      <sz val="12"/>
      <color rgb="FF000000"/>
      <name val="ＭＳ Ｐゴシック"/>
      <family val="3"/>
    </font>
    <font>
      <sz val="12"/>
      <color rgb="FF000000"/>
      <name val="DejaVu Sans"/>
      <family val="2"/>
    </font>
    <font>
      <sz val="14"/>
      <color rgb="FF000000"/>
      <name val="ＭＳ Ｐゴシック"/>
      <family val="3"/>
    </font>
    <font>
      <sz val="10"/>
      <color rgb="FF000000"/>
      <name val="DejaVu Sans"/>
      <family val="2"/>
    </font>
    <font>
      <sz val="16"/>
      <color rgb="FF000000"/>
      <name val="ＭＳ Ｐゴシック"/>
      <family val="3"/>
    </font>
    <font>
      <b val="true"/>
      <sz val="11"/>
      <color rgb="FF000000"/>
      <name val="DejaVu Sans"/>
      <family val="2"/>
    </font>
    <font>
      <b val="true"/>
      <sz val="12"/>
      <color rgb="FF000000"/>
      <name val="DejaVu Sans"/>
      <family val="2"/>
    </font>
    <font>
      <sz val="11"/>
      <color rgb="FF000000"/>
      <name val="DejaVu Sans"/>
      <family val="2"/>
    </font>
    <font>
      <u val="single"/>
      <sz val="14"/>
      <color rgb="FF000000"/>
      <name val="DejaVu Sans"/>
      <family val="2"/>
    </font>
    <font>
      <sz val="8"/>
      <color rgb="FF000000"/>
      <name val="DejaVu Sans"/>
      <family val="2"/>
    </font>
    <font>
      <sz val="8"/>
      <color rgb="FF000000"/>
      <name val="ＭＳ Ｐゴシック"/>
      <family val="3"/>
    </font>
    <font>
      <sz val="12"/>
      <color rgb="FF000000"/>
      <name val="ＭＳ Ｐゴシック"/>
      <family val="2"/>
    </font>
    <font>
      <sz val="10"/>
      <color rgb="FF000000"/>
      <name val="ＭＳ Ｐゴシック"/>
      <family val="3"/>
    </font>
    <font>
      <b val="true"/>
      <u val="single"/>
      <sz val="10"/>
      <color rgb="FF000000"/>
      <name val="ＭＳ Ｐゴシック"/>
      <family val="3"/>
    </font>
  </fonts>
  <fills count="2">
    <fill>
      <patternFill patternType="none"/>
    </fill>
    <fill>
      <patternFill patternType="gray125"/>
    </fill>
  </fills>
  <borders count="4">
    <border diagonalUp="false" diagonalDown="false">
      <left/>
      <right/>
      <top/>
      <bottom/>
      <diagonal/>
    </border>
    <border diagonalUp="false" diagonalDown="false">
      <left style="medium"/>
      <right style="medium"/>
      <top style="medium"/>
      <bottom style="medium"/>
      <diagonal/>
    </border>
    <border diagonalUp="false" diagonalDown="false">
      <left/>
      <right/>
      <top/>
      <bottom style="thin"/>
      <diagonal/>
    </border>
    <border diagonalUp="false" diagonalDown="false">
      <left style="thin"/>
      <right style="thin"/>
      <top style="thin"/>
      <bottom style="thin"/>
      <diagonal/>
    </border>
  </borders>
  <cellStyleXfs count="21">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center" textRotation="0" wrapText="false" indent="0" shrinkToFit="false"/>
    </xf>
  </cellStyleXfs>
  <cellXfs count="53">
    <xf numFmtId="164" fontId="0" fillId="0" borderId="0" xfId="0" applyFont="false" applyBorder="false" applyAlignment="fals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center" vertical="center" textRotation="0" wrapText="false" indent="0" shrinkToFit="false"/>
      <protection locked="true" hidden="false"/>
    </xf>
    <xf numFmtId="165" fontId="0" fillId="0" borderId="0" xfId="20" applyFont="true" applyBorder="true" applyAlignment="true" applyProtection="tru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6" fillId="0" borderId="0" xfId="0" applyFont="true" applyBorder="true" applyAlignment="true" applyProtection="false">
      <alignment horizontal="center" vertical="center" textRotation="0" wrapText="false" indent="0" shrinkToFit="false"/>
      <protection locked="true" hidden="false"/>
    </xf>
    <xf numFmtId="164" fontId="7" fillId="0" borderId="0" xfId="0" applyFont="true" applyBorder="false" applyAlignment="true" applyProtection="false">
      <alignment horizontal="left" vertical="center" textRotation="0" wrapText="fals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false" indent="0" shrinkToFit="false"/>
      <protection locked="true" hidden="false"/>
    </xf>
    <xf numFmtId="164" fontId="9" fillId="0" borderId="0" xfId="0" applyFont="true" applyBorder="false" applyAlignment="true" applyProtection="false">
      <alignment horizontal="right" vertical="center" textRotation="0" wrapText="false" indent="0" shrinkToFit="false"/>
      <protection locked="true" hidden="false"/>
    </xf>
    <xf numFmtId="165" fontId="9" fillId="0" borderId="0" xfId="20" applyFont="true" applyBorder="true" applyAlignment="true" applyProtection="true">
      <alignment horizontal="right" vertical="center" textRotation="0" wrapText="false" indent="0" shrinkToFit="false"/>
      <protection locked="tru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false" applyAlignment="false" applyProtection="false">
      <alignment horizontal="general" vertical="center" textRotation="0" wrapText="false" indent="0" shrinkToFit="false"/>
      <protection locked="true" hidden="false"/>
    </xf>
    <xf numFmtId="164" fontId="10" fillId="0" borderId="0" xfId="0" applyFont="true" applyBorder="false" applyAlignment="false" applyProtection="false">
      <alignment horizontal="general" vertical="center" textRotation="0" wrapText="false" indent="0" shrinkToFit="false"/>
      <protection locked="true" hidden="false"/>
    </xf>
    <xf numFmtId="165" fontId="11" fillId="0" borderId="3" xfId="20" applyFont="true" applyBorder="true" applyAlignment="true" applyProtection="true">
      <alignment horizontal="general" vertical="center" textRotation="0" wrapText="false" indent="0" shrinkToFit="false"/>
      <protection locked="true" hidden="false"/>
    </xf>
    <xf numFmtId="164" fontId="12" fillId="0" borderId="0" xfId="0" applyFont="true" applyBorder="false" applyAlignment="false" applyProtection="false">
      <alignment horizontal="general" vertical="center" textRotation="0" wrapText="false" indent="0" shrinkToFit="false"/>
      <protection locked="true" hidden="false"/>
    </xf>
    <xf numFmtId="165" fontId="11" fillId="0" borderId="0" xfId="20" applyFont="true" applyBorder="true" applyAlignment="true" applyProtection="true">
      <alignment horizontal="general" vertical="center" textRotation="0" wrapText="false" indent="0" shrinkToFit="false"/>
      <protection locked="true" hidden="false"/>
    </xf>
    <xf numFmtId="165" fontId="11" fillId="0" borderId="1" xfId="20" applyFont="true" applyBorder="true" applyAlignment="true" applyProtection="true">
      <alignment horizontal="general" vertical="center" textRotation="0" wrapText="false" indent="0" shrinkToFit="false"/>
      <protection locked="true" hidden="false"/>
    </xf>
    <xf numFmtId="164" fontId="11" fillId="0" borderId="0" xfId="0" applyFont="true" applyBorder="false" applyAlignment="false" applyProtection="false">
      <alignment horizontal="general" vertical="center" textRotation="0" wrapText="false" indent="0" shrinkToFit="false"/>
      <protection locked="true" hidden="false"/>
    </xf>
    <xf numFmtId="166" fontId="11" fillId="0" borderId="0" xfId="0" applyFont="true" applyBorder="false" applyAlignment="false" applyProtection="false">
      <alignment horizontal="general" vertical="center" textRotation="0" wrapText="false" indent="0" shrinkToFit="false"/>
      <protection locked="true" hidden="false"/>
    </xf>
    <xf numFmtId="166" fontId="11" fillId="0" borderId="1" xfId="0" applyFont="true" applyBorder="true" applyAlignment="false" applyProtection="false">
      <alignment horizontal="general" vertical="center" textRotation="0" wrapText="false" indent="0" shrinkToFit="false"/>
      <protection locked="true" hidden="false"/>
    </xf>
    <xf numFmtId="165" fontId="9" fillId="0" borderId="0" xfId="20" applyFont="true" applyBorder="true" applyAlignment="true" applyProtection="tru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false" applyAlignment="true" applyProtection="false">
      <alignment horizontal="left" vertical="center" textRotation="0" wrapText="false" indent="0" shrinkToFit="false"/>
      <protection locked="true" hidden="false"/>
    </xf>
    <xf numFmtId="165" fontId="4" fillId="0" borderId="1" xfId="0" applyFont="true" applyBorder="true" applyAlignment="false" applyProtection="false">
      <alignment horizontal="general" vertical="center" textRotation="0" wrapText="false" indent="0" shrinkToFit="false"/>
      <protection locked="true" hidden="false"/>
    </xf>
    <xf numFmtId="164" fontId="14" fillId="0" borderId="0" xfId="0" applyFont="true" applyBorder="false" applyAlignment="false" applyProtection="false">
      <alignment horizontal="general" vertical="center" textRotation="0" wrapText="false" indent="0" shrinkToFit="false"/>
      <protection locked="true" hidden="false"/>
    </xf>
    <xf numFmtId="164" fontId="15" fillId="0" borderId="0" xfId="0" applyFont="true" applyBorder="false" applyAlignment="false" applyProtection="false">
      <alignment horizontal="general" vertical="center" textRotation="0" wrapText="false" indent="0" shrinkToFit="false"/>
      <protection locked="true" hidden="false"/>
    </xf>
    <xf numFmtId="167" fontId="11" fillId="0" borderId="1" xfId="20" applyFont="true" applyBorder="true" applyAlignment="true" applyProtection="true">
      <alignment horizontal="general" vertical="center" textRotation="0" wrapText="false" indent="0" shrinkToFit="false"/>
      <protection locked="true" hidden="false"/>
    </xf>
    <xf numFmtId="164" fontId="0" fillId="0" borderId="0" xfId="0" applyFont="true" applyBorder="false" applyAlignment="true" applyProtection="false">
      <alignment horizontal="right" vertical="center" textRotation="0" wrapText="false" indent="0" shrinkToFit="false"/>
      <protection locked="true" hidden="false"/>
    </xf>
    <xf numFmtId="168" fontId="4" fillId="0" borderId="3" xfId="0" applyFont="true" applyBorder="true" applyAlignment="false" applyProtection="false">
      <alignment horizontal="general" vertical="center" textRotation="0" wrapText="false" indent="0" shrinkToFit="false"/>
      <protection locked="true" hidden="false"/>
    </xf>
    <xf numFmtId="164" fontId="16" fillId="0" borderId="2" xfId="0" applyFont="true" applyBorder="true" applyAlignment="true" applyProtection="false">
      <alignment horizontal="center" vertical="center" textRotation="0" wrapText="false" indent="0" shrinkToFit="false"/>
      <protection locked="true" hidden="false"/>
    </xf>
    <xf numFmtId="164" fontId="17" fillId="0" borderId="0" xfId="0" applyFont="true" applyBorder="false" applyAlignment="true" applyProtection="false">
      <alignment horizontal="center" vertical="center" textRotation="0" wrapText="false" indent="0" shrinkToFit="false"/>
      <protection locked="true" hidden="false"/>
    </xf>
    <xf numFmtId="165" fontId="11" fillId="0" borderId="0" xfId="20" applyFont="true" applyBorder="true" applyAlignment="true" applyProtection="true">
      <alignment horizontal="right" vertical="center" textRotation="0" wrapText="false" indent="0" shrinkToFit="false"/>
      <protection locked="true" hidden="false"/>
    </xf>
    <xf numFmtId="164" fontId="18" fillId="0" borderId="0" xfId="0" applyFont="true" applyBorder="false" applyAlignment="true" applyProtection="false">
      <alignment horizontal="left" vertical="bottom" textRotation="0" wrapText="false" indent="0" shrinkToFit="false"/>
      <protection locked="true" hidden="false"/>
    </xf>
    <xf numFmtId="169" fontId="4" fillId="0" borderId="3" xfId="0" applyFont="true" applyBorder="true" applyAlignment="true" applyProtection="false">
      <alignment horizontal="right" vertical="center" textRotation="0" wrapText="false" indent="0" shrinkToFit="false"/>
      <protection locked="true" hidden="false"/>
    </xf>
    <xf numFmtId="164" fontId="20" fillId="0" borderId="0" xfId="0" applyFont="true" applyBorder="false" applyAlignment="true" applyProtection="false">
      <alignment horizontal="left" vertical="center" textRotation="0" wrapText="false" indent="0" shrinkToFit="false"/>
      <protection locked="true" hidden="false"/>
    </xf>
    <xf numFmtId="165" fontId="11" fillId="0" borderId="0" xfId="0" applyFont="true" applyBorder="false" applyAlignment="true" applyProtection="false">
      <alignment horizontal="right" vertical="center" textRotation="0" wrapText="false" indent="0" shrinkToFit="false"/>
      <protection locked="true" hidden="false"/>
    </xf>
    <xf numFmtId="164" fontId="11" fillId="0" borderId="0" xfId="0" applyFont="true" applyBorder="false" applyAlignment="true" applyProtection="false">
      <alignment horizontal="right" vertical="center" textRotation="0" wrapText="false" indent="0" shrinkToFit="false"/>
      <protection locked="true" hidden="false"/>
    </xf>
    <xf numFmtId="164" fontId="12" fillId="0" borderId="0" xfId="0" applyFont="true" applyBorder="false" applyAlignment="true" applyProtection="false">
      <alignment horizontal="right" vertical="center" textRotation="0" wrapText="false" indent="0" shrinkToFit="false"/>
      <protection locked="true" hidden="false"/>
    </xf>
    <xf numFmtId="164" fontId="9" fillId="0" borderId="0" xfId="0" applyFont="true" applyBorder="false" applyAlignment="true" applyProtection="false">
      <alignment horizontal="left" vertical="center" textRotation="0" wrapText="false" indent="0" shrinkToFit="false"/>
      <protection locked="true" hidden="false"/>
    </xf>
    <xf numFmtId="165" fontId="9" fillId="0" borderId="0" xfId="0" applyFont="true" applyBorder="false" applyAlignment="true" applyProtection="false">
      <alignment horizontal="right" vertical="center" textRotation="0" wrapText="false" indent="0" shrinkToFit="false"/>
      <protection locked="true" hidden="false"/>
    </xf>
    <xf numFmtId="164" fontId="21" fillId="0" borderId="0" xfId="0" applyFont="true" applyBorder="false" applyAlignment="true" applyProtection="false">
      <alignment horizontal="right" vertical="center" textRotation="0" wrapText="false" indent="0" shrinkToFit="false"/>
      <protection locked="true" hidden="false"/>
    </xf>
    <xf numFmtId="170" fontId="4" fillId="0" borderId="3" xfId="0" applyFont="true" applyBorder="true" applyAlignment="fals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center" textRotation="0" wrapText="false" indent="0" shrinkToFit="false"/>
      <protection locked="true" hidden="false"/>
    </xf>
    <xf numFmtId="165" fontId="4" fillId="0" borderId="3" xfId="20" applyFont="true" applyBorder="true" applyAlignment="true" applyProtection="true">
      <alignment horizontal="general" vertical="center" textRotation="0" wrapText="false" indent="0" shrinkToFit="false"/>
      <protection locked="true" hidden="false"/>
    </xf>
    <xf numFmtId="164" fontId="12" fillId="0" borderId="0" xfId="0" applyFont="true" applyBorder="false" applyAlignment="true" applyProtection="false">
      <alignment horizontal="general" vertical="bottom" textRotation="0" wrapText="false" indent="0" shrinkToFit="false"/>
      <protection locked="true" hidden="false"/>
    </xf>
    <xf numFmtId="164" fontId="8" fillId="0" borderId="0" xfId="0" applyFont="true" applyBorder="false" applyAlignment="true" applyProtection="false">
      <alignment horizontal="general" vertical="bottom" textRotation="0" wrapText="false" indent="0" shrinkToFit="false"/>
      <protection locked="true" hidden="false"/>
    </xf>
    <xf numFmtId="165" fontId="4" fillId="0" borderId="0" xfId="20" applyFont="true" applyBorder="true" applyAlignment="true" applyProtection="true">
      <alignment horizontal="general" vertical="center" textRotation="0" wrapText="false" indent="0" shrinkToFit="false"/>
      <protection locked="true" hidden="false"/>
    </xf>
    <xf numFmtId="164" fontId="8" fillId="0" borderId="0" xfId="0" applyFont="true" applyBorder="false" applyAlignment="true" applyProtection="false">
      <alignment horizontal="right" vertical="bottom" textRotation="0" wrapText="false" indent="0" shrinkToFit="false"/>
      <protection locked="true" hidden="false"/>
    </xf>
    <xf numFmtId="164" fontId="22" fillId="0" borderId="0" xfId="0" applyFont="true" applyBorder="false" applyAlignment="true" applyProtection="false">
      <alignment horizontal="general" vertical="center" textRotation="0" wrapText="false" indent="0" shrinkToFit="false"/>
      <protection locked="true" hidden="false"/>
    </xf>
    <xf numFmtId="164" fontId="4" fillId="0" borderId="0" xfId="0" applyFont="true" applyBorder="false" applyAlignment="tru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right" vertical="bottom" textRotation="0" wrapText="false" indent="0" shrinkToFit="false"/>
      <protection locked="true" hidden="false"/>
    </xf>
  </cellXfs>
  <cellStyles count="7">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Excel Built-in Comma [0]" xfId="20" builtinId="53" customBuiltin="true"/>
  </cellStyles>
</styleSheet>
</file>

<file path=xl/_rels/workbook.xml.rels>&#65279;<?xml version="1.0" encoding="UTF-8"?>
<Relationships xmlns="http://schemas.openxmlformats.org/package/2006/relationships">
  <Relationship Id="rId1" Type="http://schemas.openxmlformats.org/officeDocument/2006/relationships/styles" Target="styles.xml" />
  <Relationship Id="rId2" Type="http://schemas.openxmlformats.org/officeDocument/2006/relationships/worksheet" Target="worksheets/sheet1.xml" />
  <Relationship Id="rId3" Type="http://schemas.openxmlformats.org/officeDocument/2006/relationships/worksheet" Target="worksheets/sheet2.xml" />
  <Relationship Id="rId4" Type="http://schemas.openxmlformats.org/officeDocument/2006/relationships/worksheet" Target="worksheets/sheet3.xml" />
  <Relationship Id="rId5" Type="http://schemas.openxmlformats.org/officeDocument/2006/relationships/sharedStrings" Target="sharedStrings.xml" />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R32"/>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17.25">
  </sheetFormatPr>
  <cols>
    <col collapsed="false" hidden="false" max="1" min="1" style="1" width="9"/>
    <col collapsed="false" hidden="false" max="3" min="2" style="0" width="8.57085020242915"/>
    <col collapsed="false" hidden="false" max="4" min="4" style="2" width="9"/>
    <col collapsed="false" hidden="false" max="1025" min="5" style="0" width="8.57085020242915"/>
  </cols>
  <sheetData>
    <row r="1" customFormat="false" ht="17.25" hidden="false" customHeight="true" outlineLevel="0" collapsed="false">
      <c r="A1" s="0"/>
      <c r="D1" s="0"/>
      <c r="K1" s="3" t="s">
        <v>0</v>
      </c>
      <c r="L1" s="3"/>
      <c r="M1" s="3"/>
      <c r="N1" s="3"/>
      <c r="O1" s="3"/>
      <c r="P1" s="3"/>
      <c r="Q1" s="3"/>
      <c r="R1" s="3"/>
    </row>
    <row r="2" customFormat="false" ht="18" hidden="false" customHeight="true" outlineLevel="0" collapsed="false">
      <c r="A2" s="0"/>
      <c r="D2" s="0"/>
      <c r="K2" s="3"/>
      <c r="L2" s="3"/>
      <c r="M2" s="3"/>
      <c r="N2" s="3"/>
      <c r="O2" s="3"/>
      <c r="P2" s="3"/>
      <c r="Q2" s="3"/>
      <c r="R2" s="3"/>
    </row>
    <row r="3" customFormat="false" ht="18" hidden="false" customHeight="true" outlineLevel="0" collapsed="false">
      <c r="A3" s="0"/>
      <c r="D3" s="0"/>
      <c r="K3" s="4"/>
      <c r="L3" s="4"/>
      <c r="M3" s="4"/>
      <c r="N3" s="4"/>
      <c r="O3" s="4"/>
      <c r="P3" s="4"/>
      <c r="Q3" s="4"/>
      <c r="R3" s="4"/>
    </row>
    <row r="4" customFormat="false" ht="18" hidden="false" customHeight="true" outlineLevel="0" collapsed="false">
      <c r="A4" s="0"/>
      <c r="D4" s="0"/>
      <c r="K4" s="4"/>
      <c r="L4" s="4"/>
      <c r="M4" s="4"/>
      <c r="N4" s="4"/>
      <c r="O4" s="4"/>
      <c r="P4" s="4"/>
      <c r="Q4" s="4"/>
      <c r="R4" s="4"/>
    </row>
    <row r="5" customFormat="false" ht="18" hidden="false" customHeight="true" outlineLevel="0" collapsed="false">
      <c r="A5" s="0"/>
      <c r="D5" s="0"/>
      <c r="K5" s="4"/>
      <c r="L5" s="4"/>
      <c r="M5" s="4"/>
      <c r="N5" s="4"/>
      <c r="O5" s="4"/>
      <c r="P5" s="4"/>
      <c r="Q5" s="4"/>
      <c r="R5" s="4"/>
    </row>
    <row r="6" customFormat="false" ht="17.25" hidden="false" customHeight="false" outlineLevel="0" collapsed="false">
      <c r="A6" s="5" t="s">
        <v>1</v>
      </c>
      <c r="D6" s="0"/>
    </row>
    <row r="8" customFormat="false" ht="17.25" hidden="false" customHeight="true" outlineLevel="0" collapsed="false">
      <c r="A8" s="6" t="s">
        <v>2</v>
      </c>
      <c r="B8" s="6"/>
      <c r="C8" s="6"/>
      <c r="D8" s="6"/>
      <c r="E8" s="6"/>
      <c r="F8" s="6"/>
      <c r="H8" s="7" t="s">
        <v>3</v>
      </c>
      <c r="I8" s="7"/>
      <c r="J8" s="7"/>
      <c r="K8" s="7"/>
      <c r="L8" s="7"/>
      <c r="M8" s="7"/>
    </row>
    <row r="9" s="8" customFormat="true" ht="14.25" hidden="false" customHeight="false" outlineLevel="0" collapsed="false">
      <c r="D9" s="9"/>
      <c r="F9" s="10" t="s">
        <v>4</v>
      </c>
      <c r="H9" s="10"/>
      <c r="K9" s="9"/>
      <c r="M9" s="11"/>
    </row>
    <row r="10" customFormat="false" ht="17.25" hidden="false" customHeight="false" outlineLevel="0" collapsed="false">
      <c r="A10" s="1" t="s">
        <v>5</v>
      </c>
      <c r="B10" s="12" t="s">
        <v>6</v>
      </c>
      <c r="C10" s="11"/>
      <c r="D10" s="13" t="n">
        <v>100</v>
      </c>
      <c r="E10" s="14" t="s">
        <v>7</v>
      </c>
      <c r="F10" s="11"/>
      <c r="G10" s="11"/>
      <c r="H10" s="1" t="s">
        <v>5</v>
      </c>
      <c r="I10" s="12" t="s">
        <v>6</v>
      </c>
      <c r="J10" s="11"/>
      <c r="K10" s="13" t="n">
        <v>100</v>
      </c>
      <c r="L10" s="14" t="s">
        <v>7</v>
      </c>
      <c r="M10" s="11"/>
      <c r="N10" s="11"/>
    </row>
    <row r="11" customFormat="false" ht="17.25" hidden="false" customHeight="false" outlineLevel="0" collapsed="false">
      <c r="A11" s="0"/>
      <c r="B11" s="11"/>
      <c r="C11" s="11"/>
      <c r="D11" s="15"/>
      <c r="E11" s="11"/>
      <c r="F11" s="11"/>
      <c r="G11" s="11"/>
      <c r="H11" s="1"/>
      <c r="I11" s="11"/>
      <c r="J11" s="11"/>
      <c r="K11" s="15"/>
      <c r="L11" s="11"/>
      <c r="M11" s="11"/>
      <c r="N11" s="11"/>
    </row>
    <row r="12" customFormat="false" ht="17.25" hidden="false" customHeight="false" outlineLevel="0" collapsed="false">
      <c r="A12" s="0"/>
      <c r="B12" s="11"/>
      <c r="C12" s="11"/>
      <c r="D12" s="15"/>
      <c r="E12" s="11"/>
      <c r="F12" s="11"/>
      <c r="G12" s="11"/>
      <c r="H12" s="1"/>
      <c r="I12" s="11"/>
      <c r="J12" s="11"/>
      <c r="K12" s="15"/>
      <c r="L12" s="11"/>
      <c r="M12" s="11"/>
      <c r="N12" s="11"/>
    </row>
    <row r="13" customFormat="false" ht="17.25" hidden="false" customHeight="false" outlineLevel="0" collapsed="false">
      <c r="A13" s="1" t="s">
        <v>8</v>
      </c>
      <c r="B13" s="12" t="s">
        <v>9</v>
      </c>
      <c r="C13" s="11"/>
      <c r="D13" s="13" t="n">
        <v>10000</v>
      </c>
      <c r="E13" s="14" t="s">
        <v>7</v>
      </c>
      <c r="F13" s="11"/>
      <c r="G13" s="11"/>
      <c r="H13" s="1" t="s">
        <v>8</v>
      </c>
      <c r="I13" s="12" t="s">
        <v>9</v>
      </c>
      <c r="J13" s="11"/>
      <c r="K13" s="13" t="n">
        <v>12000</v>
      </c>
      <c r="L13" s="14" t="s">
        <v>7</v>
      </c>
      <c r="M13" s="12" t="s">
        <v>10</v>
      </c>
      <c r="N13" s="11"/>
    </row>
    <row r="14" customFormat="false" ht="18" hidden="false" customHeight="false" outlineLevel="0" collapsed="false">
      <c r="A14" s="0"/>
      <c r="B14" s="11"/>
      <c r="C14" s="11"/>
      <c r="D14" s="15"/>
      <c r="E14" s="11"/>
      <c r="F14" s="11"/>
      <c r="G14" s="11"/>
      <c r="H14" s="1"/>
      <c r="I14" s="11"/>
      <c r="J14" s="11"/>
      <c r="K14" s="15"/>
      <c r="L14" s="11"/>
      <c r="M14" s="11"/>
      <c r="N14" s="11"/>
    </row>
    <row r="15" customFormat="false" ht="18" hidden="false" customHeight="false" outlineLevel="0" collapsed="false">
      <c r="A15" s="0"/>
      <c r="B15" s="12" t="s">
        <v>11</v>
      </c>
      <c r="C15" s="12" t="s">
        <v>12</v>
      </c>
      <c r="D15" s="16" t="n">
        <f aca="false">D10+D13</f>
        <v>10100</v>
      </c>
      <c r="E15" s="14" t="s">
        <v>7</v>
      </c>
      <c r="F15" s="11"/>
      <c r="G15" s="11"/>
      <c r="H15" s="1"/>
      <c r="I15" s="12" t="s">
        <v>11</v>
      </c>
      <c r="J15" s="12" t="s">
        <v>12</v>
      </c>
      <c r="K15" s="16" t="n">
        <f aca="false">K10+K13</f>
        <v>12100</v>
      </c>
      <c r="L15" s="14" t="s">
        <v>7</v>
      </c>
      <c r="M15" s="11"/>
      <c r="N15" s="11"/>
    </row>
    <row r="16" customFormat="false" ht="17.25" hidden="false" customHeight="false" outlineLevel="0" collapsed="false">
      <c r="A16" s="0"/>
      <c r="B16" s="11"/>
      <c r="C16" s="11"/>
      <c r="D16" s="15"/>
      <c r="E16" s="14"/>
      <c r="F16" s="11"/>
      <c r="G16" s="11"/>
      <c r="H16" s="1"/>
      <c r="I16" s="11"/>
      <c r="J16" s="11"/>
      <c r="K16" s="15"/>
      <c r="L16" s="14"/>
      <c r="M16" s="11"/>
      <c r="N16" s="11"/>
    </row>
    <row r="17" customFormat="false" ht="17.25" hidden="false" customHeight="false" outlineLevel="0" collapsed="false">
      <c r="A17" s="0"/>
      <c r="B17" s="11"/>
      <c r="C17" s="11"/>
      <c r="D17" s="15"/>
      <c r="E17" s="14"/>
      <c r="F17" s="17"/>
      <c r="G17" s="11"/>
      <c r="H17" s="1"/>
      <c r="I17" s="11"/>
      <c r="J17" s="11"/>
      <c r="K17" s="15"/>
      <c r="L17" s="14"/>
      <c r="M17" s="17"/>
      <c r="N17" s="11"/>
    </row>
    <row r="18" customFormat="false" ht="17.25" hidden="false" customHeight="false" outlineLevel="0" collapsed="false">
      <c r="A18" s="1" t="s">
        <v>13</v>
      </c>
      <c r="B18" s="12" t="s">
        <v>14</v>
      </c>
      <c r="C18" s="11"/>
      <c r="D18" s="15"/>
      <c r="E18" s="14"/>
      <c r="F18" s="17"/>
      <c r="G18" s="11"/>
      <c r="H18" s="1" t="s">
        <v>13</v>
      </c>
      <c r="I18" s="12" t="s">
        <v>14</v>
      </c>
      <c r="J18" s="11"/>
      <c r="K18" s="15"/>
      <c r="L18" s="14"/>
      <c r="M18" s="17"/>
      <c r="N18" s="11"/>
    </row>
    <row r="19" customFormat="false" ht="18" hidden="false" customHeight="false" outlineLevel="0" collapsed="false">
      <c r="A19" s="0"/>
      <c r="B19" s="11"/>
      <c r="C19" s="12" t="s">
        <v>15</v>
      </c>
      <c r="D19" s="15" t="n">
        <f aca="false">D15*F19</f>
        <v>505</v>
      </c>
      <c r="E19" s="14" t="s">
        <v>7</v>
      </c>
      <c r="F19" s="18" t="n">
        <f aca="false">1-F20</f>
        <v>0.05</v>
      </c>
      <c r="G19" s="11"/>
      <c r="H19" s="1"/>
      <c r="I19" s="11"/>
      <c r="J19" s="12" t="s">
        <v>15</v>
      </c>
      <c r="K19" s="15" t="n">
        <f aca="false">K15*M19</f>
        <v>121</v>
      </c>
      <c r="L19" s="14" t="s">
        <v>7</v>
      </c>
      <c r="M19" s="18" t="n">
        <f aca="false">1-M20</f>
        <v>0.01</v>
      </c>
      <c r="N19" s="11"/>
    </row>
    <row r="20" customFormat="false" ht="18" hidden="false" customHeight="false" outlineLevel="0" collapsed="false">
      <c r="A20" s="0"/>
      <c r="B20" s="11"/>
      <c r="C20" s="12" t="s">
        <v>16</v>
      </c>
      <c r="D20" s="13" t="n">
        <f aca="false">D15*F20</f>
        <v>9595</v>
      </c>
      <c r="E20" s="14" t="s">
        <v>7</v>
      </c>
      <c r="F20" s="19" t="n">
        <v>0.95</v>
      </c>
      <c r="G20" s="11"/>
      <c r="H20" s="1"/>
      <c r="I20" s="11"/>
      <c r="J20" s="12" t="s">
        <v>16</v>
      </c>
      <c r="K20" s="13" t="n">
        <f aca="false">K15*M20</f>
        <v>11979</v>
      </c>
      <c r="L20" s="14" t="s">
        <v>7</v>
      </c>
      <c r="M20" s="19" t="n">
        <v>0.99</v>
      </c>
      <c r="N20" s="12" t="s">
        <v>17</v>
      </c>
    </row>
    <row r="21" customFormat="false" ht="17.25" hidden="false" customHeight="false" outlineLevel="0" collapsed="false">
      <c r="A21" s="0"/>
      <c r="B21" s="11"/>
      <c r="C21" s="11"/>
      <c r="D21" s="15"/>
      <c r="E21" s="11"/>
      <c r="F21" s="17"/>
      <c r="G21" s="11"/>
      <c r="H21" s="1"/>
      <c r="I21" s="11"/>
      <c r="J21" s="11"/>
      <c r="K21" s="15"/>
      <c r="L21" s="11"/>
      <c r="M21" s="11"/>
      <c r="N21" s="11"/>
    </row>
    <row r="22" customFormat="false" ht="17.25" hidden="false" customHeight="false" outlineLevel="0" collapsed="false">
      <c r="A22" s="1" t="s">
        <v>18</v>
      </c>
      <c r="B22" s="12" t="s">
        <v>19</v>
      </c>
      <c r="C22" s="11"/>
      <c r="D22" s="13" t="n">
        <v>100</v>
      </c>
      <c r="E22" s="14" t="s">
        <v>7</v>
      </c>
      <c r="F22" s="11"/>
      <c r="G22" s="11"/>
      <c r="H22" s="1" t="s">
        <v>18</v>
      </c>
      <c r="I22" s="12" t="s">
        <v>19</v>
      </c>
      <c r="J22" s="11"/>
      <c r="K22" s="13" t="n">
        <v>100</v>
      </c>
      <c r="L22" s="14" t="s">
        <v>7</v>
      </c>
      <c r="M22" s="12" t="s">
        <v>20</v>
      </c>
      <c r="N22" s="11"/>
    </row>
    <row r="23" customFormat="false" ht="18" hidden="false" customHeight="false" outlineLevel="0" collapsed="false">
      <c r="A23" s="0"/>
      <c r="B23" s="11"/>
      <c r="C23" s="11"/>
      <c r="D23" s="15"/>
      <c r="E23" s="11"/>
      <c r="F23" s="11"/>
      <c r="G23" s="11"/>
      <c r="H23" s="1"/>
      <c r="I23" s="11"/>
      <c r="J23" s="11"/>
      <c r="K23" s="15"/>
      <c r="L23" s="11"/>
      <c r="M23" s="11"/>
      <c r="N23" s="11"/>
    </row>
    <row r="24" customFormat="false" ht="18" hidden="false" customHeight="false" outlineLevel="0" collapsed="false">
      <c r="A24" s="1" t="s">
        <v>21</v>
      </c>
      <c r="B24" s="12" t="s">
        <v>22</v>
      </c>
      <c r="C24" s="12" t="s">
        <v>12</v>
      </c>
      <c r="D24" s="16" t="n">
        <f aca="false">D20-D22</f>
        <v>9495</v>
      </c>
      <c r="E24" s="14" t="s">
        <v>7</v>
      </c>
      <c r="F24" s="11"/>
      <c r="G24" s="11"/>
      <c r="H24" s="1" t="s">
        <v>21</v>
      </c>
      <c r="I24" s="12" t="s">
        <v>22</v>
      </c>
      <c r="J24" s="12" t="s">
        <v>12</v>
      </c>
      <c r="K24" s="16" t="n">
        <f aca="false">K20-K22</f>
        <v>11879</v>
      </c>
      <c r="L24" s="14" t="s">
        <v>7</v>
      </c>
      <c r="M24" s="12" t="s">
        <v>20</v>
      </c>
      <c r="N24" s="11"/>
    </row>
    <row r="25" customFormat="false" ht="17.25" hidden="false" customHeight="false" outlineLevel="0" collapsed="false">
      <c r="A25" s="0"/>
      <c r="B25" s="11"/>
      <c r="C25" s="11"/>
      <c r="D25" s="20"/>
      <c r="E25" s="11"/>
      <c r="F25" s="11"/>
      <c r="G25" s="11"/>
      <c r="H25" s="1"/>
      <c r="I25" s="11"/>
      <c r="J25" s="11"/>
      <c r="K25" s="20"/>
      <c r="L25" s="11"/>
      <c r="M25" s="11"/>
      <c r="N25" s="11"/>
    </row>
    <row r="26" s="8" customFormat="true" ht="14.25" hidden="false" customHeight="false" outlineLevel="0" collapsed="false">
      <c r="A26" s="10" t="s">
        <v>4</v>
      </c>
      <c r="B26" s="21" t="s">
        <v>23</v>
      </c>
      <c r="D26" s="9"/>
    </row>
    <row r="27" customFormat="false" ht="14.25" hidden="false" customHeight="false" outlineLevel="0" collapsed="false">
      <c r="A27" s="10" t="s">
        <v>10</v>
      </c>
      <c r="B27" s="12" t="s">
        <v>24</v>
      </c>
      <c r="C27" s="11"/>
      <c r="D27" s="20"/>
      <c r="E27" s="11"/>
      <c r="F27" s="11"/>
      <c r="G27" s="11"/>
      <c r="H27" s="11"/>
    </row>
    <row r="28" customFormat="false" ht="14.25" hidden="false" customHeight="false" outlineLevel="0" collapsed="false">
      <c r="A28" s="10" t="s">
        <v>17</v>
      </c>
      <c r="B28" s="12" t="s">
        <v>25</v>
      </c>
    </row>
    <row r="29" customFormat="false" ht="14.25" hidden="false" customHeight="false" outlineLevel="0" collapsed="false">
      <c r="A29" s="10"/>
      <c r="B29" s="12" t="s">
        <v>26</v>
      </c>
    </row>
    <row r="30" customFormat="false" ht="14.25" hidden="false" customHeight="false" outlineLevel="0" collapsed="false">
      <c r="A30" s="10" t="s">
        <v>20</v>
      </c>
      <c r="B30" s="12" t="s">
        <v>27</v>
      </c>
    </row>
    <row r="31" customFormat="false" ht="14.25" hidden="false" customHeight="false" outlineLevel="0" collapsed="false">
      <c r="A31" s="10"/>
      <c r="B31" s="12" t="s">
        <v>28</v>
      </c>
    </row>
    <row r="32" customFormat="false" ht="14.25" hidden="false" customHeight="false" outlineLevel="0" collapsed="false">
      <c r="A32" s="10" t="s">
        <v>29</v>
      </c>
      <c r="B32" s="12" t="s">
        <v>30</v>
      </c>
    </row>
  </sheetData>
  <mergeCells count="3">
    <mergeCell ref="K1:R2"/>
    <mergeCell ref="A8:F8"/>
    <mergeCell ref="H8:M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P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7.25">
  </sheetFormatPr>
  <cols>
    <col collapsed="false" hidden="false" max="1" min="1" style="1" width="9"/>
    <col collapsed="false" hidden="false" max="4" min="2" style="0" width="8.57085020242915"/>
    <col collapsed="false" hidden="false" max="5" min="5" style="2" width="9.85425101214575"/>
    <col collapsed="false" hidden="false" max="12" min="6" style="0" width="8.57085020242915"/>
    <col collapsed="false" hidden="false" max="13" min="13" style="0" width="9.85425101214575"/>
    <col collapsed="false" hidden="false" max="15" min="14" style="0" width="8.57085020242915"/>
    <col collapsed="false" hidden="false" max="16" min="16" style="0" width="13.1740890688259"/>
    <col collapsed="false" hidden="false" max="1025" min="17" style="0" width="8.57085020242915"/>
  </cols>
  <sheetData>
    <row r="1" customFormat="false" ht="17.25" hidden="false" customHeight="true" outlineLevel="0" collapsed="false">
      <c r="A1" s="0"/>
      <c r="E1" s="0"/>
      <c r="I1" s="3" t="s">
        <v>31</v>
      </c>
      <c r="J1" s="3"/>
      <c r="K1" s="3"/>
      <c r="L1" s="3"/>
      <c r="M1" s="3"/>
      <c r="N1" s="3"/>
      <c r="O1" s="3"/>
      <c r="P1" s="3"/>
    </row>
    <row r="2" customFormat="false" ht="18" hidden="false" customHeight="true" outlineLevel="0" collapsed="false">
      <c r="A2" s="0"/>
      <c r="E2" s="0"/>
      <c r="I2" s="3"/>
      <c r="J2" s="3"/>
      <c r="K2" s="3"/>
      <c r="L2" s="3"/>
      <c r="M2" s="3"/>
      <c r="N2" s="3"/>
      <c r="O2" s="3"/>
      <c r="P2" s="3"/>
    </row>
    <row r="3" customFormat="false" ht="18" hidden="false" customHeight="true" outlineLevel="0" collapsed="false">
      <c r="A3" s="0"/>
      <c r="E3" s="0"/>
      <c r="I3" s="22"/>
      <c r="J3" s="22"/>
      <c r="K3" s="22"/>
      <c r="L3" s="22"/>
      <c r="M3" s="22"/>
      <c r="N3" s="22"/>
      <c r="O3" s="22"/>
      <c r="P3" s="22"/>
    </row>
    <row r="4" customFormat="false" ht="18" hidden="false" customHeight="true" outlineLevel="0" collapsed="false">
      <c r="A4" s="0"/>
      <c r="E4" s="0"/>
      <c r="I4" s="22"/>
      <c r="J4" s="22"/>
      <c r="K4" s="22"/>
      <c r="L4" s="22"/>
      <c r="M4" s="22"/>
      <c r="N4" s="22"/>
      <c r="O4" s="22"/>
      <c r="P4" s="22"/>
    </row>
    <row r="5" customFormat="false" ht="18" hidden="false" customHeight="true" outlineLevel="0" collapsed="false">
      <c r="A5" s="0"/>
      <c r="E5" s="0"/>
      <c r="I5" s="22"/>
      <c r="J5" s="22"/>
      <c r="K5" s="22"/>
      <c r="L5" s="22"/>
      <c r="M5" s="22"/>
      <c r="N5" s="22"/>
      <c r="O5" s="22"/>
      <c r="P5" s="22"/>
    </row>
    <row r="6" customFormat="false" ht="18" hidden="false" customHeight="true" outlineLevel="0" collapsed="false">
      <c r="A6" s="0"/>
      <c r="E6" s="0"/>
      <c r="I6" s="22"/>
      <c r="J6" s="22"/>
      <c r="K6" s="22"/>
      <c r="L6" s="22"/>
      <c r="M6" s="22"/>
      <c r="N6" s="22"/>
      <c r="O6" s="22"/>
      <c r="P6" s="22"/>
    </row>
    <row r="7" customFormat="false" ht="18" hidden="false" customHeight="true" outlineLevel="0" collapsed="false">
      <c r="A7" s="0"/>
      <c r="E7" s="0"/>
      <c r="I7" s="22"/>
      <c r="J7" s="22"/>
      <c r="K7" s="22"/>
      <c r="L7" s="22"/>
      <c r="M7" s="22"/>
      <c r="N7" s="22"/>
      <c r="O7" s="22"/>
      <c r="P7" s="22"/>
    </row>
    <row r="8" customFormat="false" ht="17.25" hidden="false" customHeight="false" outlineLevel="0" collapsed="false">
      <c r="A8" s="5" t="s">
        <v>32</v>
      </c>
      <c r="E8" s="0"/>
    </row>
    <row r="9" customFormat="false" ht="18" hidden="false" customHeight="false" outlineLevel="0" collapsed="false">
      <c r="A9" s="5"/>
      <c r="E9" s="0"/>
    </row>
    <row r="10" customFormat="false" ht="18" hidden="false" customHeight="false" outlineLevel="0" collapsed="false">
      <c r="A10" s="23" t="s">
        <v>33</v>
      </c>
      <c r="E10" s="0"/>
      <c r="F10" s="24" t="n">
        <f aca="false">M16-E16</f>
        <v>25107.9515534492</v>
      </c>
      <c r="G10" s="14" t="s">
        <v>34</v>
      </c>
      <c r="H10" s="25" t="s">
        <v>35</v>
      </c>
    </row>
    <row r="11" customFormat="false" ht="17.25" hidden="false" customHeight="false" outlineLevel="0" collapsed="false">
      <c r="A11" s="5"/>
      <c r="E11" s="0"/>
    </row>
    <row r="12" customFormat="false" ht="17.25" hidden="false" customHeight="false" outlineLevel="0" collapsed="false">
      <c r="A12" s="5"/>
      <c r="E12" s="0"/>
    </row>
    <row r="14" customFormat="false" ht="17.25" hidden="false" customHeight="true" outlineLevel="0" collapsed="false">
      <c r="A14" s="6" t="s">
        <v>36</v>
      </c>
      <c r="B14" s="6"/>
      <c r="C14" s="6"/>
      <c r="D14" s="6"/>
      <c r="E14" s="6"/>
      <c r="F14" s="6"/>
      <c r="G14" s="6"/>
      <c r="I14" s="7" t="s">
        <v>37</v>
      </c>
      <c r="J14" s="7"/>
      <c r="K14" s="7"/>
      <c r="L14" s="7"/>
      <c r="M14" s="7"/>
      <c r="N14" s="7"/>
    </row>
    <row r="15" s="8" customFormat="true" ht="14.25" hidden="false" customHeight="false" outlineLevel="0" collapsed="false">
      <c r="E15" s="9"/>
      <c r="G15" s="10" t="s">
        <v>4</v>
      </c>
      <c r="I15" s="10"/>
      <c r="L15" s="9"/>
      <c r="N15" s="10" t="s">
        <v>10</v>
      </c>
    </row>
    <row r="16" customFormat="false" ht="17.25" hidden="false" customHeight="false" outlineLevel="0" collapsed="false">
      <c r="A16" s="1" t="s">
        <v>5</v>
      </c>
      <c r="B16" s="12" t="s">
        <v>38</v>
      </c>
      <c r="C16" s="11"/>
      <c r="D16" s="11"/>
      <c r="E16" s="13" t="n">
        <v>100000</v>
      </c>
      <c r="F16" s="14" t="s">
        <v>34</v>
      </c>
      <c r="G16" s="26" t="s">
        <v>39</v>
      </c>
      <c r="H16" s="11"/>
      <c r="I16" s="1" t="s">
        <v>5</v>
      </c>
      <c r="J16" s="12" t="s">
        <v>38</v>
      </c>
      <c r="K16" s="11"/>
      <c r="L16" s="11"/>
      <c r="M16" s="13" t="n">
        <f aca="false">M20*M18</f>
        <v>125107.951553449</v>
      </c>
      <c r="N16" s="14" t="s">
        <v>34</v>
      </c>
      <c r="O16" s="26" t="s">
        <v>40</v>
      </c>
    </row>
    <row r="17" customFormat="false" ht="17.25" hidden="false" customHeight="false" outlineLevel="0" collapsed="false">
      <c r="A17" s="0"/>
      <c r="B17" s="11"/>
      <c r="C17" s="11"/>
      <c r="D17" s="11"/>
      <c r="E17" s="15"/>
      <c r="F17" s="11"/>
      <c r="G17" s="11"/>
      <c r="H17" s="11"/>
      <c r="I17" s="1"/>
      <c r="J17" s="11"/>
      <c r="K17" s="11"/>
      <c r="L17" s="11"/>
      <c r="M17" s="15"/>
      <c r="N17" s="11"/>
      <c r="O17" s="11"/>
    </row>
    <row r="18" customFormat="false" ht="17.25" hidden="false" customHeight="false" outlineLevel="0" collapsed="false">
      <c r="A18" s="1" t="s">
        <v>8</v>
      </c>
      <c r="B18" s="12" t="s">
        <v>22</v>
      </c>
      <c r="C18" s="11"/>
      <c r="D18" s="11"/>
      <c r="E18" s="13" t="n">
        <f aca="false">生産計画総括表!D24</f>
        <v>9495</v>
      </c>
      <c r="F18" s="14" t="s">
        <v>7</v>
      </c>
      <c r="G18" s="11"/>
      <c r="H18" s="11"/>
      <c r="I18" s="1" t="s">
        <v>8</v>
      </c>
      <c r="J18" s="12" t="s">
        <v>22</v>
      </c>
      <c r="K18" s="11"/>
      <c r="L18" s="11"/>
      <c r="M18" s="13" t="n">
        <f aca="false">生産計画総括表!K24</f>
        <v>11879</v>
      </c>
      <c r="N18" s="14" t="s">
        <v>7</v>
      </c>
      <c r="O18" s="11"/>
    </row>
    <row r="19" customFormat="false" ht="18" hidden="false" customHeight="false" outlineLevel="0" collapsed="false">
      <c r="A19" s="0"/>
      <c r="B19" s="11"/>
      <c r="C19" s="11"/>
      <c r="D19" s="11"/>
      <c r="E19" s="15"/>
      <c r="F19" s="11"/>
      <c r="G19" s="11"/>
      <c r="H19" s="11"/>
      <c r="I19" s="1"/>
      <c r="J19" s="11"/>
      <c r="K19" s="11"/>
      <c r="L19" s="11"/>
      <c r="M19" s="15"/>
      <c r="N19" s="11"/>
      <c r="O19" s="11"/>
    </row>
    <row r="20" customFormat="false" ht="18" hidden="false" customHeight="false" outlineLevel="0" collapsed="false">
      <c r="A20" s="0"/>
      <c r="B20" s="12" t="s">
        <v>41</v>
      </c>
      <c r="C20" s="11"/>
      <c r="D20" s="11"/>
      <c r="E20" s="27" t="n">
        <f aca="false">E16/E18</f>
        <v>10.5318588730911</v>
      </c>
      <c r="F20" s="14" t="s">
        <v>34</v>
      </c>
      <c r="G20" s="11"/>
      <c r="H20" s="11"/>
      <c r="I20" s="1"/>
      <c r="J20" s="12" t="s">
        <v>41</v>
      </c>
      <c r="K20" s="11"/>
      <c r="L20" s="11"/>
      <c r="M20" s="27" t="n">
        <f aca="false">E20</f>
        <v>10.5318588730911</v>
      </c>
      <c r="N20" s="14" t="s">
        <v>34</v>
      </c>
      <c r="O20" s="11"/>
    </row>
    <row r="21" customFormat="false" ht="17.25" hidden="false" customHeight="false" outlineLevel="0" collapsed="false">
      <c r="A21" s="0"/>
      <c r="B21" s="11"/>
      <c r="C21" s="11"/>
      <c r="D21" s="11"/>
      <c r="E21" s="20"/>
      <c r="F21" s="14"/>
      <c r="G21" s="11"/>
      <c r="H21" s="11"/>
      <c r="I21" s="1"/>
      <c r="J21" s="11"/>
      <c r="K21" s="11"/>
      <c r="L21" s="20"/>
      <c r="M21" s="14"/>
      <c r="N21" s="11"/>
      <c r="O21" s="11"/>
    </row>
    <row r="22" customFormat="false" ht="17.25" hidden="false" customHeight="false" outlineLevel="0" collapsed="false">
      <c r="A22" s="0"/>
      <c r="B22" s="11"/>
      <c r="C22" s="11"/>
      <c r="D22" s="11"/>
      <c r="E22" s="20"/>
      <c r="F22" s="14"/>
      <c r="G22" s="11"/>
      <c r="H22" s="11"/>
      <c r="I22" s="1"/>
      <c r="J22" s="11"/>
      <c r="K22" s="11"/>
      <c r="L22" s="20"/>
      <c r="M22" s="14"/>
      <c r="N22" s="11"/>
      <c r="O22" s="11"/>
    </row>
    <row r="23" customFormat="false" ht="17.25" hidden="false" customHeight="false" outlineLevel="0" collapsed="false">
      <c r="A23" s="0"/>
      <c r="B23" s="11"/>
      <c r="C23" s="11"/>
      <c r="D23" s="11"/>
      <c r="E23" s="20"/>
      <c r="F23" s="11"/>
      <c r="G23" s="11"/>
      <c r="H23" s="11"/>
      <c r="I23" s="1"/>
      <c r="J23" s="11"/>
      <c r="K23" s="11"/>
      <c r="L23" s="20"/>
      <c r="M23" s="11"/>
      <c r="N23" s="11"/>
      <c r="O23" s="11"/>
    </row>
    <row r="24" s="8" customFormat="true" ht="14.25" hidden="false" customHeight="false" outlineLevel="0" collapsed="false">
      <c r="A24" s="10" t="s">
        <v>4</v>
      </c>
      <c r="B24" s="21" t="s">
        <v>42</v>
      </c>
      <c r="E24" s="9"/>
    </row>
    <row r="25" customFormat="false" ht="14.25" hidden="false" customHeight="false" outlineLevel="0" collapsed="false">
      <c r="A25" s="10" t="s">
        <v>10</v>
      </c>
      <c r="B25" s="12" t="s">
        <v>43</v>
      </c>
      <c r="C25" s="11"/>
      <c r="D25" s="11"/>
      <c r="E25" s="20"/>
      <c r="F25" s="11"/>
      <c r="G25" s="11"/>
      <c r="H25" s="11"/>
      <c r="I25" s="11"/>
    </row>
    <row r="26" customFormat="false" ht="14.25" hidden="false" customHeight="false" outlineLevel="0" collapsed="false">
      <c r="A26" s="10"/>
      <c r="B26" s="12" t="s">
        <v>44</v>
      </c>
    </row>
    <row r="40" customFormat="false" ht="13.5" hidden="false" customHeight="false" outlineLevel="0" collapsed="false">
    </row>
    <row r="41" customFormat="false" ht="13.5" hidden="false" customHeight="false" outlineLevel="0" collapsed="false">
    </row>
    <row r="42" customFormat="false" ht="13.5" hidden="false" customHeight="false" outlineLevel="0" collapsed="false">
    </row>
  </sheetData>
  <mergeCells count="3">
    <mergeCell ref="I1:P2"/>
    <mergeCell ref="A14:G14"/>
    <mergeCell ref="I14:N14"/>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Q4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17.25">
  </sheetFormatPr>
  <cols>
    <col collapsed="false" hidden="false" max="1" min="1" style="1" width="10.2834008097166"/>
    <col collapsed="false" hidden="false" max="4" min="2" style="0" width="10.2834008097166"/>
    <col collapsed="false" hidden="false" max="5" min="5" style="2" width="10.2834008097166"/>
    <col collapsed="false" hidden="false" max="7" min="6" style="0" width="10.2834008097166"/>
    <col collapsed="false" hidden="false" max="8" min="8" style="0" width="8.57085020242915"/>
    <col collapsed="false" hidden="false" max="9" min="9" style="0" width="9.21052631578947"/>
    <col collapsed="false" hidden="false" max="1025" min="10" style="0" width="8.57085020242915"/>
  </cols>
  <sheetData>
    <row r="1" customFormat="false" ht="17.25" hidden="false" customHeight="true" outlineLevel="0" collapsed="false">
      <c r="A1" s="0"/>
      <c r="E1" s="0"/>
      <c r="J1" s="3" t="s">
        <v>45</v>
      </c>
      <c r="K1" s="3"/>
      <c r="L1" s="3"/>
      <c r="M1" s="3"/>
      <c r="N1" s="3"/>
      <c r="O1" s="3"/>
      <c r="P1" s="3"/>
      <c r="Q1" s="3"/>
    </row>
    <row r="2" customFormat="false" ht="18" hidden="false" customHeight="true" outlineLevel="0" collapsed="false">
      <c r="A2" s="0"/>
      <c r="E2" s="0"/>
      <c r="J2" s="3"/>
      <c r="K2" s="3"/>
      <c r="L2" s="3"/>
      <c r="M2" s="3"/>
      <c r="N2" s="3"/>
      <c r="O2" s="3"/>
      <c r="P2" s="3"/>
      <c r="Q2" s="3"/>
    </row>
    <row r="3" customFormat="false" ht="18" hidden="false" customHeight="true" outlineLevel="0" collapsed="false">
      <c r="A3" s="0"/>
      <c r="E3" s="0"/>
      <c r="J3" s="22"/>
      <c r="K3" s="22"/>
      <c r="L3" s="22"/>
      <c r="M3" s="22"/>
      <c r="N3" s="22"/>
      <c r="O3" s="22"/>
      <c r="P3" s="22"/>
      <c r="Q3" s="22"/>
    </row>
    <row r="4" customFormat="false" ht="18" hidden="false" customHeight="true" outlineLevel="0" collapsed="false">
      <c r="A4" s="0"/>
      <c r="E4" s="0"/>
      <c r="J4" s="22"/>
      <c r="K4" s="22"/>
      <c r="L4" s="22"/>
      <c r="M4" s="22"/>
      <c r="N4" s="22"/>
      <c r="O4" s="22"/>
      <c r="P4" s="22"/>
      <c r="Q4" s="22"/>
    </row>
    <row r="5" customFormat="false" ht="17.25" hidden="false" customHeight="false" outlineLevel="0" collapsed="false">
      <c r="A5" s="5" t="s">
        <v>46</v>
      </c>
      <c r="E5" s="0"/>
    </row>
    <row r="6" customFormat="false" ht="18" hidden="false" customHeight="false" outlineLevel="0" collapsed="false">
      <c r="A6" s="5"/>
      <c r="E6" s="0"/>
    </row>
    <row r="7" customFormat="false" ht="18" hidden="false" customHeight="false" outlineLevel="0" collapsed="false">
      <c r="A7" s="23" t="s">
        <v>47</v>
      </c>
      <c r="E7" s="0"/>
      <c r="F7" s="24" t="n">
        <f aca="false">I12+I30</f>
        <v>8953.97577672459</v>
      </c>
      <c r="G7" s="14" t="s">
        <v>34</v>
      </c>
      <c r="H7" s="25"/>
    </row>
    <row r="8" customFormat="false" ht="17.25" hidden="false" customHeight="false" outlineLevel="0" collapsed="false">
      <c r="A8" s="5"/>
      <c r="E8" s="0"/>
    </row>
    <row r="9" customFormat="false" ht="14.25" hidden="false" customHeight="false" outlineLevel="0" collapsed="false">
      <c r="A9" s="12" t="s">
        <v>48</v>
      </c>
      <c r="D9" s="2"/>
      <c r="E9" s="0"/>
    </row>
    <row r="10" customFormat="false" ht="14.25" hidden="false" customHeight="false" outlineLevel="0" collapsed="false">
      <c r="A10" s="12" t="s">
        <v>49</v>
      </c>
      <c r="D10" s="2"/>
      <c r="E10" s="0"/>
    </row>
    <row r="11" customFormat="false" ht="17.25" hidden="false" customHeight="false" outlineLevel="0" collapsed="false">
      <c r="A11" s="0"/>
      <c r="E11" s="0"/>
    </row>
    <row r="12" customFormat="false" ht="17.25" hidden="false" customHeight="false" outlineLevel="0" collapsed="false">
      <c r="A12" s="23" t="s">
        <v>50</v>
      </c>
      <c r="B12" s="12"/>
      <c r="E12" s="0"/>
      <c r="H12" s="28" t="s">
        <v>51</v>
      </c>
      <c r="I12" s="29" t="n">
        <f aca="false">G16*G21</f>
        <v>12553.9757767246</v>
      </c>
      <c r="J12" s="14" t="s">
        <v>34</v>
      </c>
    </row>
    <row r="14" customFormat="false" ht="17.25" hidden="false" customHeight="false" outlineLevel="0" collapsed="false">
      <c r="A14" s="0"/>
      <c r="B14" s="30" t="s">
        <v>52</v>
      </c>
      <c r="C14" s="30"/>
      <c r="D14" s="30"/>
      <c r="E14" s="21" t="s">
        <v>4</v>
      </c>
      <c r="F14" s="30" t="s">
        <v>53</v>
      </c>
      <c r="G14" s="30"/>
      <c r="H14" s="30"/>
      <c r="I14" s="21" t="s">
        <v>17</v>
      </c>
    </row>
    <row r="15" s="8" customFormat="true" ht="17.25" hidden="false" customHeight="false" outlineLevel="0" collapsed="false">
      <c r="A15" s="31" t="s">
        <v>54</v>
      </c>
      <c r="F15" s="9"/>
      <c r="G15" s="10"/>
      <c r="I15" s="10"/>
      <c r="L15" s="9"/>
      <c r="N15" s="10"/>
    </row>
    <row r="16" customFormat="false" ht="17.25" hidden="false" customHeight="false" outlineLevel="0" collapsed="false">
      <c r="A16" s="21" t="s">
        <v>55</v>
      </c>
      <c r="B16" s="8"/>
      <c r="C16" s="32" t="n">
        <v>50000</v>
      </c>
      <c r="D16" s="33" t="s">
        <v>34</v>
      </c>
      <c r="E16" s="8"/>
      <c r="G16" s="34" t="n">
        <f aca="false">C16/C20</f>
        <v>5.26592943654555</v>
      </c>
      <c r="H16" s="33" t="s">
        <v>56</v>
      </c>
      <c r="I16" s="35" t="s">
        <v>57</v>
      </c>
      <c r="L16" s="9"/>
      <c r="N16" s="10"/>
    </row>
    <row r="17" customFormat="false" ht="17.25" hidden="false" customHeight="false" outlineLevel="0" collapsed="false">
      <c r="A17" s="21" t="s">
        <v>58</v>
      </c>
      <c r="B17" s="8"/>
      <c r="C17" s="32" t="n">
        <v>25000</v>
      </c>
      <c r="D17" s="33" t="s">
        <v>34</v>
      </c>
      <c r="E17" s="21" t="s">
        <v>10</v>
      </c>
      <c r="G17" s="10"/>
      <c r="I17" s="21"/>
      <c r="J17" s="9"/>
      <c r="L17" s="10"/>
    </row>
    <row r="18" customFormat="false" ht="17.25" hidden="false" customHeight="false" outlineLevel="0" collapsed="false">
      <c r="A18" s="0"/>
      <c r="B18" s="10" t="s">
        <v>59</v>
      </c>
      <c r="C18" s="36" t="n">
        <f aca="false">SUM(C16:C17)</f>
        <v>75000</v>
      </c>
      <c r="D18" s="33" t="s">
        <v>34</v>
      </c>
      <c r="E18" s="9"/>
      <c r="F18" s="30" t="s">
        <v>60</v>
      </c>
      <c r="G18" s="30"/>
      <c r="H18" s="30"/>
      <c r="I18" s="21"/>
      <c r="K18" s="9"/>
      <c r="M18" s="10"/>
    </row>
    <row r="19" customFormat="false" ht="17.25" hidden="false" customHeight="false" outlineLevel="0" collapsed="false">
      <c r="A19" s="37"/>
      <c r="B19" s="12"/>
      <c r="C19" s="37"/>
      <c r="E19" s="9"/>
      <c r="F19" s="10"/>
      <c r="H19" s="10"/>
      <c r="I19" s="21"/>
      <c r="K19" s="9"/>
      <c r="M19" s="10"/>
    </row>
    <row r="20" customFormat="false" ht="17.25" hidden="false" customHeight="false" outlineLevel="0" collapsed="false">
      <c r="A20" s="0"/>
      <c r="B20" s="38" t="s">
        <v>61</v>
      </c>
      <c r="C20" s="36" t="n">
        <f aca="false">生産計画総括表!D24</f>
        <v>9495</v>
      </c>
      <c r="D20" s="33" t="s">
        <v>7</v>
      </c>
      <c r="E20" s="9"/>
      <c r="F20" s="38" t="s">
        <v>62</v>
      </c>
      <c r="G20" s="36" t="n">
        <f aca="false">生産計画総括表!K24</f>
        <v>11879</v>
      </c>
      <c r="H20" s="33" t="s">
        <v>7</v>
      </c>
      <c r="K20" s="9"/>
      <c r="M20" s="10"/>
    </row>
    <row r="21" customFormat="false" ht="17.25" hidden="false" customHeight="false" outlineLevel="0" collapsed="false">
      <c r="A21" s="0"/>
      <c r="B21" s="38"/>
      <c r="C21" s="36"/>
      <c r="D21" s="33"/>
      <c r="E21" s="9"/>
      <c r="F21" s="38" t="s">
        <v>63</v>
      </c>
      <c r="G21" s="36" t="n">
        <f aca="false">G20-C20</f>
        <v>2384</v>
      </c>
      <c r="H21" s="33" t="s">
        <v>7</v>
      </c>
      <c r="I21" s="39" t="s">
        <v>64</v>
      </c>
      <c r="K21" s="9"/>
      <c r="M21" s="10"/>
    </row>
    <row r="22" customFormat="false" ht="17.25" hidden="false" customHeight="false" outlineLevel="0" collapsed="false">
      <c r="A22" s="0"/>
      <c r="B22" s="38"/>
      <c r="C22" s="36"/>
      <c r="D22" s="33"/>
      <c r="E22" s="9"/>
      <c r="F22" s="38"/>
      <c r="G22" s="40"/>
      <c r="H22" s="33"/>
      <c r="I22" s="21"/>
      <c r="K22" s="9"/>
      <c r="M22" s="10"/>
    </row>
    <row r="23" customFormat="false" ht="14.25" hidden="false" customHeight="false" outlineLevel="0" collapsed="false">
      <c r="A23" s="41" t="s">
        <v>65</v>
      </c>
      <c r="B23" s="21" t="s">
        <v>66</v>
      </c>
      <c r="C23" s="40"/>
      <c r="D23" s="33"/>
      <c r="E23" s="9"/>
      <c r="G23" s="40"/>
      <c r="H23" s="33"/>
      <c r="I23" s="21"/>
      <c r="K23" s="9"/>
      <c r="M23" s="10"/>
    </row>
    <row r="24" customFormat="false" ht="14.25" hidden="false" customHeight="false" outlineLevel="0" collapsed="false">
      <c r="A24" s="38"/>
      <c r="B24" s="21"/>
      <c r="C24" s="40"/>
      <c r="D24" s="33"/>
      <c r="E24" s="9"/>
      <c r="G24" s="40"/>
      <c r="H24" s="33"/>
      <c r="I24" s="21"/>
      <c r="K24" s="9"/>
      <c r="M24" s="10"/>
    </row>
    <row r="25" customFormat="false" ht="14.25" hidden="false" customHeight="false" outlineLevel="0" collapsed="false">
      <c r="A25" s="10" t="s">
        <v>4</v>
      </c>
      <c r="B25" s="21" t="s">
        <v>23</v>
      </c>
      <c r="D25" s="9"/>
      <c r="E25" s="0"/>
    </row>
    <row r="26" customFormat="false" ht="14.25" hidden="false" customHeight="false" outlineLevel="0" collapsed="false">
      <c r="A26" s="10" t="s">
        <v>10</v>
      </c>
      <c r="B26" s="21" t="s">
        <v>67</v>
      </c>
      <c r="E26" s="9"/>
    </row>
    <row r="27" customFormat="false" ht="14.25" hidden="false" customHeight="false" outlineLevel="0" collapsed="false">
      <c r="A27" s="10" t="s">
        <v>17</v>
      </c>
      <c r="B27" s="12" t="s">
        <v>68</v>
      </c>
      <c r="C27" s="11"/>
      <c r="D27" s="11"/>
      <c r="E27" s="20"/>
      <c r="F27" s="11"/>
      <c r="G27" s="11"/>
      <c r="H27" s="11"/>
    </row>
    <row r="28" customFormat="false" ht="14.25" hidden="false" customHeight="false" outlineLevel="0" collapsed="false">
      <c r="A28" s="10"/>
      <c r="B28" s="11"/>
      <c r="C28" s="11"/>
      <c r="D28" s="11"/>
      <c r="E28" s="20"/>
      <c r="F28" s="11"/>
      <c r="G28" s="11"/>
      <c r="H28" s="11"/>
    </row>
    <row r="29" customFormat="false" ht="14.25" hidden="false" customHeight="false" outlineLevel="0" collapsed="false">
      <c r="A29" s="10"/>
      <c r="B29" s="11"/>
      <c r="E29" s="0"/>
    </row>
    <row r="30" customFormat="false" ht="17.25" hidden="false" customHeight="false" outlineLevel="0" collapsed="false">
      <c r="A30" s="23" t="s">
        <v>69</v>
      </c>
      <c r="B30" s="11"/>
      <c r="E30" s="0"/>
      <c r="H30" s="28" t="s">
        <v>70</v>
      </c>
      <c r="I30" s="42" t="n">
        <f aca="false">F37-F33</f>
        <v>-3600</v>
      </c>
      <c r="J30" s="14" t="s">
        <v>34</v>
      </c>
    </row>
    <row r="31" customFormat="false" ht="14.25" hidden="false" customHeight="false" outlineLevel="0" collapsed="false">
      <c r="A31" s="10"/>
      <c r="B31" s="11"/>
      <c r="E31" s="0"/>
    </row>
    <row r="32" customFormat="false" ht="17.25" hidden="false" customHeight="false" outlineLevel="0" collapsed="false">
      <c r="A32" s="0"/>
      <c r="E32" s="0"/>
    </row>
    <row r="33" customFormat="false" ht="17.25" hidden="false" customHeight="false" outlineLevel="0" collapsed="false">
      <c r="A33" s="1" t="s">
        <v>71</v>
      </c>
      <c r="B33" s="43" t="s">
        <v>72</v>
      </c>
      <c r="C33" s="44"/>
      <c r="D33" s="44"/>
      <c r="E33" s="44"/>
      <c r="F33" s="45" t="n">
        <v>4500</v>
      </c>
      <c r="G33" s="46" t="s">
        <v>34</v>
      </c>
      <c r="H33" s="47" t="s">
        <v>20</v>
      </c>
    </row>
    <row r="34" customFormat="false" ht="17.25" hidden="false" customHeight="false" outlineLevel="0" collapsed="false">
      <c r="A34" s="0"/>
      <c r="B34" s="43"/>
      <c r="C34" s="44"/>
      <c r="D34" s="44"/>
      <c r="E34" s="44"/>
      <c r="F34" s="48"/>
      <c r="G34" s="44"/>
      <c r="H34" s="47"/>
    </row>
    <row r="35" customFormat="false" ht="17.25" hidden="false" customHeight="false" outlineLevel="0" collapsed="false">
      <c r="A35" s="49" t="s">
        <v>20</v>
      </c>
      <c r="B35" s="21" t="s">
        <v>73</v>
      </c>
      <c r="C35" s="44"/>
      <c r="D35" s="44"/>
      <c r="E35" s="44"/>
      <c r="F35" s="48"/>
      <c r="G35" s="44"/>
      <c r="H35" s="47"/>
    </row>
    <row r="36" customFormat="false" ht="17.25" hidden="false" customHeight="false" outlineLevel="0" collapsed="false">
      <c r="A36" s="0"/>
      <c r="B36" s="50"/>
      <c r="C36" s="44"/>
      <c r="D36" s="44"/>
      <c r="E36" s="44"/>
      <c r="F36" s="48"/>
      <c r="G36" s="44"/>
      <c r="H36" s="47"/>
    </row>
    <row r="37" customFormat="false" ht="17.25" hidden="false" customHeight="false" outlineLevel="0" collapsed="false">
      <c r="A37" s="1" t="s">
        <v>74</v>
      </c>
      <c r="B37" s="43" t="s">
        <v>75</v>
      </c>
      <c r="C37" s="44"/>
      <c r="D37" s="44"/>
      <c r="E37" s="44"/>
      <c r="F37" s="45" t="n">
        <v>900</v>
      </c>
      <c r="G37" s="46" t="s">
        <v>34</v>
      </c>
      <c r="H37" s="51" t="s">
        <v>76</v>
      </c>
    </row>
    <row r="38" customFormat="false" ht="17.25" hidden="false" customHeight="false" outlineLevel="0" collapsed="false">
      <c r="A38" s="0"/>
      <c r="B38" s="43"/>
      <c r="C38" s="44"/>
      <c r="D38" s="44"/>
      <c r="E38" s="44"/>
      <c r="F38" s="48"/>
      <c r="G38" s="44"/>
      <c r="H38" s="47"/>
    </row>
    <row r="39" customFormat="false" ht="17.25" hidden="false" customHeight="false" outlineLevel="0" collapsed="false">
      <c r="A39" s="52" t="s">
        <v>76</v>
      </c>
      <c r="B39" s="21" t="s">
        <v>77</v>
      </c>
      <c r="C39" s="44"/>
      <c r="D39" s="44"/>
      <c r="E39" s="44"/>
      <c r="F39" s="48"/>
      <c r="G39" s="44"/>
      <c r="H39" s="47"/>
    </row>
    <row r="40" customFormat="false" ht="17.25" hidden="false" customHeight="false" outlineLevel="0" collapsed="false">
      <c r="B40" s="43" t="s">
        <v>78</v>
      </c>
      <c r="C40" s="44"/>
      <c r="D40" s="44"/>
      <c r="E40" s="44"/>
      <c r="F40" s="48"/>
      <c r="G40" s="44"/>
      <c r="H40" s="47"/>
    </row>
  </sheetData>
  <mergeCells count="4">
    <mergeCell ref="J1:Q2"/>
    <mergeCell ref="B14:D14"/>
    <mergeCell ref="F14:H14"/>
    <mergeCell ref="F18:H18"/>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landscape" usePrinterDefaults="false" blackAndWhite="false" draft="false" cellComments="none" useFirstPageNumber="false" horizontalDpi="300" verticalDpi="300" copies="1"/>
  <headerFooter differentFirst="false" differentOddEven="false">
    <oddHeader>
    </oddHeader>
    <oddFoot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LibreOffice/5.1.5.2$Linux_X86_64 LibreOffice_project/7a864d8825610a8c07cfc3bc01dd4fce6a9447e5</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2018-02-01T06:20:52Z</dcterms:created>
  <dc:creator/>
  <dc:description/>
  <dc:language>en-US</dc:language>
  <cp:lastModifiedBy/>
  <dcterms:modified xsi:type="dcterms:W3CDTF">2023-03-31T04:20:55Z</dcterms:modified>
  <cp:revision>0</cp:revision>
  <dc:subject/>
  <dc:title/>
</cp:coreProperties>
</file>