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25168\Desktop\"/>
    </mc:Choice>
  </mc:AlternateContent>
  <workbookProtection workbookAlgorithmName="SHA-512" workbookHashValue="wZNdPi+Enwfh4VbkHG5cSp1XW+pTcoiCeronLujwt9Zb6XfGbmntYZOamSjfaOf+0j+2nlfbURceccrrF/s4Og==" workbookSaltValue="oU4pGnoeuFf9NXqFH+EGuA==" workbookSpinCount="100000" lockStructure="1"/>
  <bookViews>
    <workbookView xWindow="0" yWindow="0" windowWidth="28800" windowHeight="1228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<sst xmlns="http://schemas.openxmlformats.org/spreadsheetml/2006/main" count="236" uniqueCount="116">
  <si>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</si>
  <si>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</si>
  <si>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</si>
  <si>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</si>
  <si>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</si>
  <si>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</si>
  <si>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</si>
  <si>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</si>
  <si>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</si>
  <si>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</si>
  <si>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</si>
  <si>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</si>
  <si>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</si>
  <si>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</si>
  <si>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</si>
  <si>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</si>
  <si>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</si>
  <si>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</si>
  <si>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</si>
  <si>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</si>
  <si>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</si>
  <si>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</si>
  <si>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</si>
  <si>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</si>
  <si>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</si>
  <si>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</si>
  <si>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</si>
  <si>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</si>
  <si>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</si>
  <si>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</si>
  <si>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</si>
  <si>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</si>
  <si>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</si>
  <si>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</si>
  <si>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</si>
  <si>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</si>
  <si>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</si>
  <si>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</si>
  <si>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</si>
  <si>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</si>
  <si>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</si>
  <si>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</si>
  <si>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</si>
  <si>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</si>
  <si>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</si>
  <si>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</si>
  <si>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</si>
  <si>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</si>
  <si>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</si>
  <si>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</si>
  <si>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</si>
  <si>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</si>
  <si>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</si>
  <si>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</si>
  <si>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</si>
  <si>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</si>
  <si>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</si>
  <si>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</si>
  <si>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</si>
  <si>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</si>
  <si>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</si>
  <si>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</si>
  <si>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</si>
  <si>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</si>
  <si>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</si>
  <si>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</si>
  <si>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</si>
  <si>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</si>
  <si>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</si>
  <si>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</si>
  <si>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</si>
  <si>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</si>
  <si>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</si>
  <si>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</si>
  <si>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</si>
  <si>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</si>
  <si>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</si>
  <si>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</si>
  <si>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</si>
  <si>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</si>
  <si>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</si>
  <si>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</si>
  <si>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</si>
  <si>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</si>
  <si>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</si>
  <si>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</si>
  <si>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</si>
  <si>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</si>
  <si>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</si>
  <si>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</si>
  <si>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</si>
  <si>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</si>
  <si>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</si>
  <si>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</si>
  <si>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</si>
  <si>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</si>
  <si>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草津市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</si>
  <si>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</si>
  <si>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</si>
  <si>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</si>
  <si>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</si>
  <si>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</si>
  <si>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</si>
  <si>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</si>
  <si>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</si>
  <si>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</si>
  <si>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</si>
  <si>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</si>
  <si>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</si>
  <si>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</si>
  <si>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</si>
  <si>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</si>
  <si>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</si>
  <si>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①単年度の経常的な収支の比率を表す経常収支比率は、100％を超え、黒字となっています。令和4年度から経営計画に基づき、一般会計からの繰入金を見直したことにより、経常収支比率は減少しています。
③短期的な債務に対する支払能力を表す流動比率は企業債償還が多いため、100％を下回っていましたが、令和6年度は100％を上回りました。
④企業債残高対事業規模比率は、類似団体平均値を下回っています。
⑤費用に対する下水道使用料収入の割合を示す経費回収率は100％を超え、適切な使用料が確保できている状況です。
⑥有収水量１㎥あたりの費用を表す汚水処理原価は、類似団体平均値を下回っており、効率的な運営が行えています。
⑦汚水処理を行う流域下水道の施設利用率は、滋賀県で算出されているため記載はありません。
⑧水洗化率は、類似団体平均値を上回っており、管渠を含めた施設の効率的な利用が出来ている状況です。</t>
    <rPh sb="145" eb="147">
      <t>レイワ</t>
    </rPh>
    <rPh sb="148" eb="150">
      <t>ネンド</t>
    </rPh>
    <rPh sb="156" eb="158">
      <t>ウワマワ</t>
    </rPh>
    <phoneticPr fontId="4"/>
  </si>
  <si>
    <t>①施設全体の減価償却の状況が、平均を大きく下回っているのは、平成26年度より法適用へ移行した際に、資産価値を経過年数分減じて評価し計上し直したうえで減価償却を行ったことが要因と考えられます。
②③本市で最も古い公共下水道事業における管渠の経過年数は標準的耐用年数である50年を超えました。今後は老朽化の進行にあわせて更新・改善等の対応していく予定です。</t>
    <rPh sb="158" eb="160">
      <t>コウシン</t>
    </rPh>
    <rPh sb="161" eb="163">
      <t>カイゼン</t>
    </rPh>
    <rPh sb="163" eb="164">
      <t>トウ</t>
    </rPh>
    <phoneticPr fontId="4"/>
  </si>
  <si>
    <t>　本市の下水道事業は、昭和57年度に流域下水道湖南中部浄化センターの運転開始を受け、一部で供用を開始し、順次整備拡大を行ってきました。
　近年では、人口は増加しているものの、節水意識の浸透や節水機器の普及により、使用料収入は伸び悩んでいる傾向にあります。
 令和6年度決算は、経費回収率は100％を超え、良好な経営状況にあると言えます。
　今後も計画的な更新および耐震化をはじめとする災害に強いライフラインの確保に努め、同時に適切な維持管理を行い、汚水処理を行う流域下水道と連携しながら、引き続き、健全かつ効率的な経営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</si>
</sst>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0.05</c:v>
                </c:pt>
              </c:numCache>
            </c:numRef>
          </c:val>
          <c:extLst>
            <c:ext xmlns:c16="http://schemas.microsoft.com/office/drawing/2014/chart" uri="{C3380CC4-5D6E-409C-BE32-E72D297353CC}">
              <c16:uniqueId val="{00000000-E252-4810-A558-8C00207FBC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E252-4810-A558-8C00207FBC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B-48F3-BEA5-B13C32AD78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9E0B-48F3-BEA5-B13C32AD78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98.68</c:v>
                </c:pt>
                <c:pt idx="1">
                  <c:v>98.75</c:v>
                </c:pt>
                <c:pt idx="2">
                  <c:v>98.88</c:v>
                </c:pt>
                <c:pt idx="3">
                  <c:v>99.14</c:v>
                </c:pt>
                <c:pt idx="4">
                  <c:v>99.17</c:v>
                </c:pt>
              </c:numCache>
            </c:numRef>
          </c:val>
          <c:extLst>
            <c:ext xmlns:c16="http://schemas.microsoft.com/office/drawing/2014/chart" uri="{C3380CC4-5D6E-409C-BE32-E72D297353CC}">
              <c16:uniqueId val="{00000000-4D4B-418C-A83B-586E32BD17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4D4B-418C-A83B-586E32BD17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116.97</c:v>
                </c:pt>
                <c:pt idx="1">
                  <c:v>117.72</c:v>
                </c:pt>
                <c:pt idx="2">
                  <c:v>110.43</c:v>
                </c:pt>
                <c:pt idx="3">
                  <c:v>113.98</c:v>
                </c:pt>
                <c:pt idx="4">
                  <c:v>112.43</c:v>
                </c:pt>
              </c:numCache>
            </c:numRef>
          </c:val>
          <c:extLst>
            <c:ext xmlns:c16="http://schemas.microsoft.com/office/drawing/2014/chart" uri="{C3380CC4-5D6E-409C-BE32-E72D297353CC}">
              <c16:uniqueId val="{00000000-E7AB-435F-B348-795D231554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7AB-435F-B348-795D231554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19.84</c:v>
                </c:pt>
                <c:pt idx="1">
                  <c:v>22.4</c:v>
                </c:pt>
                <c:pt idx="2">
                  <c:v>24.96</c:v>
                </c:pt>
                <c:pt idx="3">
                  <c:v>26.92</c:v>
                </c:pt>
                <c:pt idx="4">
                  <c:v>30.03</c:v>
                </c:pt>
              </c:numCache>
            </c:numRef>
          </c:val>
          <c:extLst>
            <c:ext xmlns:c16="http://schemas.microsoft.com/office/drawing/2014/chart" uri="{C3380CC4-5D6E-409C-BE32-E72D297353CC}">
              <c16:uniqueId val="{00000000-D8AC-4786-AFEE-AA9A7079F4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D8AC-4786-AFEE-AA9A7079F4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0.85</c:v>
                </c:pt>
                <c:pt idx="4" formatCode="#,##0.00;&quot;△&quot;#,##0.00;&quot;-&quot;">
                  <c:v>0.85</c:v>
                </c:pt>
              </c:numCache>
            </c:numRef>
          </c:val>
          <c:extLst>
            <c:ext xmlns:c16="http://schemas.microsoft.com/office/drawing/2014/chart" uri="{C3380CC4-5D6E-409C-BE32-E72D297353CC}">
              <c16:uniqueId val="{00000000-89AE-4DD3-8A1B-8EB7F723CD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9AE-4DD3-8A1B-8EB7F723CD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7A-4D11-91FF-676A8179FB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B07A-4D11-91FF-676A8179FB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29.61</c:v>
                </c:pt>
                <c:pt idx="1">
                  <c:v>40.270000000000003</c:v>
                </c:pt>
                <c:pt idx="2">
                  <c:v>50.46</c:v>
                </c:pt>
                <c:pt idx="3">
                  <c:v>70.83</c:v>
                </c:pt>
                <c:pt idx="4">
                  <c:v>124.09</c:v>
                </c:pt>
              </c:numCache>
            </c:numRef>
          </c:val>
          <c:extLst>
            <c:ext xmlns:c16="http://schemas.microsoft.com/office/drawing/2014/chart" uri="{C3380CC4-5D6E-409C-BE32-E72D297353CC}">
              <c16:uniqueId val="{00000000-E79F-44FF-B487-3390EE0E43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79F-44FF-B487-3390EE0E43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328.12</c:v>
                </c:pt>
                <c:pt idx="1">
                  <c:v>257.02</c:v>
                </c:pt>
                <c:pt idx="2">
                  <c:v>335.47</c:v>
                </c:pt>
                <c:pt idx="3">
                  <c:v>295.62</c:v>
                </c:pt>
                <c:pt idx="4">
                  <c:v>270.67</c:v>
                </c:pt>
              </c:numCache>
            </c:numRef>
          </c:val>
          <c:extLst>
            <c:ext xmlns:c16="http://schemas.microsoft.com/office/drawing/2014/chart" uri="{C3380CC4-5D6E-409C-BE32-E72D297353CC}">
              <c16:uniqueId val="{00000000-F2FB-4A70-81AD-2C9C9573D3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2FB-4A70-81AD-2C9C9573D3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101.91</c:v>
                </c:pt>
                <c:pt idx="1">
                  <c:v>123.78</c:v>
                </c:pt>
                <c:pt idx="2">
                  <c:v>109.71</c:v>
                </c:pt>
                <c:pt idx="3">
                  <c:v>115.77</c:v>
                </c:pt>
                <c:pt idx="4">
                  <c:v>116.69</c:v>
                </c:pt>
              </c:numCache>
            </c:numRef>
          </c:val>
          <c:extLst>
            <c:ext xmlns:c16="http://schemas.microsoft.com/office/drawing/2014/chart" uri="{C3380CC4-5D6E-409C-BE32-E72D297353CC}">
              <c16:uniqueId val="{00000000-5712-42B7-8DD1-2822B1F616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5712-42B7-8DD1-2822B1F616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111.94</c:v>
                </c:pt>
                <c:pt idx="1">
                  <c:v>105.18</c:v>
                </c:pt>
                <c:pt idx="2">
                  <c:v>119.32</c:v>
                </c:pt>
                <c:pt idx="3">
                  <c:v>111.83</c:v>
                </c:pt>
                <c:pt idx="4">
                  <c:v>115.04</c:v>
                </c:pt>
              </c:numCache>
            </c:numRef>
          </c:val>
          <c:extLst>
            <c:ext xmlns:c16="http://schemas.microsoft.com/office/drawing/2014/chart" uri="{C3380CC4-5D6E-409C-BE32-E72D297353CC}">
              <c16:uniqueId val="{00000000-86A5-4C55-9E43-7BB0CD25E1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86A5-4C55-9E43-7BB0CD25E1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70" zoomScaleNormal="7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草津市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140515</v>
      </c>
      <c r="AM8" s="41"/>
      <c r="AN8" s="41"/>
      <c r="AO8" s="41"/>
      <c r="AP8" s="41"/>
      <c r="AQ8" s="41"/>
      <c r="AR8" s="41"/>
      <c r="AS8" s="41"/>
      <c r="AT8" s="34">
        <f>データ!T6</f>
        <v>67.819999999999993</v>
      </c>
      <c r="AU8" s="34"/>
      <c r="AV8" s="34"/>
      <c r="AW8" s="34"/>
      <c r="AX8" s="34"/>
      <c r="AY8" s="34"/>
      <c r="AZ8" s="34"/>
      <c r="BA8" s="34"/>
      <c r="BB8" s="34">
        <f>データ!U6</f>
        <v>2071.88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74.86</v>
      </c>
      <c r="J10" s="34"/>
      <c r="K10" s="34"/>
      <c r="L10" s="34"/>
      <c r="M10" s="34"/>
      <c r="N10" s="34"/>
      <c r="O10" s="34"/>
      <c r="P10" s="34">
        <f>データ!P6</f>
        <v>83.29</v>
      </c>
      <c r="Q10" s="34"/>
      <c r="R10" s="34"/>
      <c r="S10" s="34"/>
      <c r="T10" s="34"/>
      <c r="U10" s="34"/>
      <c r="V10" s="34"/>
      <c r="W10" s="34">
        <f>データ!Q6</f>
        <v>89.23</v>
      </c>
      <c r="X10" s="34"/>
      <c r="Y10" s="34"/>
      <c r="Z10" s="34"/>
      <c r="AA10" s="34"/>
      <c r="AB10" s="34"/>
      <c r="AC10" s="34"/>
      <c r="AD10" s="41">
        <f>データ!R6</f>
        <v>2530</v>
      </c>
      <c r="AE10" s="41"/>
      <c r="AF10" s="41"/>
      <c r="AG10" s="41"/>
      <c r="AH10" s="41"/>
      <c r="AI10" s="41"/>
      <c r="AJ10" s="41"/>
      <c r="AK10" s="2"/>
      <c r="AL10" s="41">
        <f>データ!V6</f>
        <v>117013</v>
      </c>
      <c r="AM10" s="41"/>
      <c r="AN10" s="41"/>
      <c r="AO10" s="41"/>
      <c r="AP10" s="41"/>
      <c r="AQ10" s="41"/>
      <c r="AR10" s="41"/>
      <c r="AS10" s="41"/>
      <c r="AT10" s="34">
        <f>データ!W6</f>
        <v>18.66</v>
      </c>
      <c r="AU10" s="34"/>
      <c r="AV10" s="34"/>
      <c r="AW10" s="34"/>
      <c r="AX10" s="34"/>
      <c r="AY10" s="34"/>
      <c r="AZ10" s="34"/>
      <c r="BA10" s="34"/>
      <c r="BB10" s="34">
        <f>データ!X6</f>
        <v>6270.79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nf9V3s6Jdyj7D+C17BxY5CgQicg7X1WozpcjZ15dDeidMVO1zT/Dxhw/c/lVCgIPjCVkL7B1Yk0rZiB9q0r+Q==" saltValue="hJBfw6eXc6DDz9hwn6Tl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252069</v>
      </c>
      <c r="D6" s="19">
        <f t="shared" si="3"/>
        <v>46</v>
      </c>
      <c r="E6" s="19">
        <f t="shared" si="3"/>
        <v>17</v>
      </c>
      <c r="F6" s="19">
        <f t="shared" si="3"/>
        <v>1</v>
      </c>
      <c r="G6" s="19">
        <f t="shared" si="3"/>
        <v>0</v>
      </c>
      <c r="H6" s="19" t="str">
        <f t="shared" si="3"/>
        <v>滋賀県　草津市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74.86</v>
      </c>
      <c r="P6" s="20">
        <f t="shared" si="3"/>
        <v>83.29</v>
      </c>
      <c r="Q6" s="20">
        <f t="shared" si="3"/>
        <v>89.23</v>
      </c>
      <c r="R6" s="20">
        <f t="shared" si="3"/>
        <v>2530</v>
      </c>
      <c r="S6" s="20">
        <f t="shared" si="3"/>
        <v>140515</v>
      </c>
      <c r="T6" s="20">
        <f t="shared" si="3"/>
        <v>67.819999999999993</v>
      </c>
      <c r="U6" s="20">
        <f t="shared" si="3"/>
        <v>2071.88</v>
      </c>
      <c r="V6" s="20">
        <f t="shared" si="3"/>
        <v>117013</v>
      </c>
      <c r="W6" s="20">
        <f t="shared" si="3"/>
        <v>18.66</v>
      </c>
      <c r="X6" s="20">
        <f t="shared" si="3"/>
        <v>6270.79</v>
      </c>
      <c r="Y6" s="21">
        <f>IF(Y7="",NA(),Y7)</f>
        <v>116.97</v>
      </c>
      <c r="Z6" s="21">
        <f t="shared" ref="Z6:AH6" si="4">IF(Z7="",NA(),Z7)</f>
        <v>117.72</v>
      </c>
      <c r="AA6" s="21">
        <f t="shared" si="4"/>
        <v>110.43</v>
      </c>
      <c r="AB6" s="21">
        <f t="shared" si="4"/>
        <v>113.98</v>
      </c>
      <c r="AC6" s="21">
        <f t="shared" si="4"/>
        <v>112.43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29.61</v>
      </c>
      <c r="AV6" s="21">
        <f t="shared" ref="AV6:BD6" si="6">IF(AV7="",NA(),AV7)</f>
        <v>40.270000000000003</v>
      </c>
      <c r="AW6" s="21">
        <f t="shared" si="6"/>
        <v>50.46</v>
      </c>
      <c r="AX6" s="21">
        <f t="shared" si="6"/>
        <v>70.83</v>
      </c>
      <c r="AY6" s="21">
        <f t="shared" si="6"/>
        <v>124.09</v>
      </c>
      <c r="AZ6" s="21">
        <f t="shared" si="6"/>
        <v>72.930000000000007</v>
      </c>
      <c r="BA6" s="21">
        <f t="shared" si="6"/>
        <v>80.08</v>
      </c>
      <c r="BB6" s="21">
        <f t="shared" si="6"/>
        <v>87.33</v>
      </c>
      <c r="BC6" s="21">
        <f t="shared" si="6"/>
        <v>92.26</v>
      </c>
      <c r="BD6" s="21">
        <f t="shared" si="6"/>
        <v>99.9</v>
      </c>
      <c r="BE6" s="20" t="str">
        <f>IF(BE7="","",IF(BE7="-","【-】","【"&amp;SUBSTITUTE(TEXT(BE7,"#,##0.00"),"-","△")&amp;"】"))</f>
        <v>【82.75】</v>
      </c>
      <c r="BF6" s="21">
        <f>IF(BF7="",NA(),BF7)</f>
        <v>328.12</v>
      </c>
      <c r="BG6" s="21">
        <f t="shared" ref="BG6:BO6" si="7">IF(BG7="",NA(),BG7)</f>
        <v>257.02</v>
      </c>
      <c r="BH6" s="21">
        <f t="shared" si="7"/>
        <v>335.47</v>
      </c>
      <c r="BI6" s="21">
        <f t="shared" si="7"/>
        <v>295.62</v>
      </c>
      <c r="BJ6" s="21">
        <f t="shared" si="7"/>
        <v>270.67</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101.91</v>
      </c>
      <c r="BR6" s="21">
        <f t="shared" ref="BR6:BZ6" si="8">IF(BR7="",NA(),BR7)</f>
        <v>123.78</v>
      </c>
      <c r="BS6" s="21">
        <f t="shared" si="8"/>
        <v>109.71</v>
      </c>
      <c r="BT6" s="21">
        <f t="shared" si="8"/>
        <v>115.77</v>
      </c>
      <c r="BU6" s="21">
        <f t="shared" si="8"/>
        <v>116.69</v>
      </c>
      <c r="BV6" s="21">
        <f t="shared" si="8"/>
        <v>98.61</v>
      </c>
      <c r="BW6" s="21">
        <f t="shared" si="8"/>
        <v>98.75</v>
      </c>
      <c r="BX6" s="21">
        <f t="shared" si="8"/>
        <v>98.36</v>
      </c>
      <c r="BY6" s="21">
        <f t="shared" si="8"/>
        <v>97.29</v>
      </c>
      <c r="BZ6" s="21">
        <f t="shared" si="8"/>
        <v>99.29</v>
      </c>
      <c r="CA6" s="20" t="str">
        <f>IF(CA7="","",IF(CA7="-","【-】","【"&amp;SUBSTITUTE(TEXT(CA7,"#,##0.00"),"-","△")&amp;"】"))</f>
        <v>【97.94】</v>
      </c>
      <c r="CB6" s="21">
        <f>IF(CB7="",NA(),CB7)</f>
        <v>111.94</v>
      </c>
      <c r="CC6" s="21">
        <f t="shared" ref="CC6:CK6" si="9">IF(CC7="",NA(),CC7)</f>
        <v>105.18</v>
      </c>
      <c r="CD6" s="21">
        <f t="shared" si="9"/>
        <v>119.32</v>
      </c>
      <c r="CE6" s="21">
        <f t="shared" si="9"/>
        <v>111.83</v>
      </c>
      <c r="CF6" s="21">
        <f t="shared" si="9"/>
        <v>115.04</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98.68</v>
      </c>
      <c r="CY6" s="21">
        <f t="shared" ref="CY6:DG6" si="11">IF(CY7="",NA(),CY7)</f>
        <v>98.75</v>
      </c>
      <c r="CZ6" s="21">
        <f t="shared" si="11"/>
        <v>98.88</v>
      </c>
      <c r="DA6" s="21">
        <f t="shared" si="11"/>
        <v>99.14</v>
      </c>
      <c r="DB6" s="21">
        <f t="shared" si="11"/>
        <v>99.17</v>
      </c>
      <c r="DC6" s="21">
        <f t="shared" si="11"/>
        <v>94.56</v>
      </c>
      <c r="DD6" s="21">
        <f t="shared" si="11"/>
        <v>94.75</v>
      </c>
      <c r="DE6" s="21">
        <f t="shared" si="11"/>
        <v>94.92</v>
      </c>
      <c r="DF6" s="21">
        <f t="shared" si="11"/>
        <v>95.01</v>
      </c>
      <c r="DG6" s="21">
        <f t="shared" si="11"/>
        <v>94.96</v>
      </c>
      <c r="DH6" s="20" t="str">
        <f>IF(DH7="","",IF(DH7="-","【-】","【"&amp;SUBSTITUTE(TEXT(DH7,"#,##0.00"),"-","△")&amp;"】"))</f>
        <v>【96.00】</v>
      </c>
      <c r="DI6" s="21">
        <f>IF(DI7="",NA(),DI7)</f>
        <v>19.84</v>
      </c>
      <c r="DJ6" s="21">
        <f t="shared" ref="DJ6:DR6" si="12">IF(DJ7="",NA(),DJ7)</f>
        <v>22.4</v>
      </c>
      <c r="DK6" s="21">
        <f t="shared" si="12"/>
        <v>24.96</v>
      </c>
      <c r="DL6" s="21">
        <f t="shared" si="12"/>
        <v>26.92</v>
      </c>
      <c r="DM6" s="21">
        <f t="shared" si="12"/>
        <v>30.03</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0">
        <f>IF(DT7="",NA(),DT7)</f>
        <v>0</v>
      </c>
      <c r="DU6" s="20">
        <f t="shared" ref="DU6:EC6" si="13">IF(DU7="",NA(),DU7)</f>
        <v>0</v>
      </c>
      <c r="DV6" s="20">
        <f t="shared" si="13"/>
        <v>0</v>
      </c>
      <c r="DW6" s="21">
        <f t="shared" si="13"/>
        <v>0.85</v>
      </c>
      <c r="DX6" s="21">
        <f t="shared" si="13"/>
        <v>0.85</v>
      </c>
      <c r="DY6" s="21">
        <f t="shared" si="13"/>
        <v>5.64</v>
      </c>
      <c r="DZ6" s="21">
        <f t="shared" si="13"/>
        <v>6.43</v>
      </c>
      <c r="EA6" s="21">
        <f t="shared" si="13"/>
        <v>7.75</v>
      </c>
      <c r="EB6" s="21">
        <f t="shared" si="13"/>
        <v>9.44</v>
      </c>
      <c r="EC6" s="21">
        <f t="shared" si="13"/>
        <v>10.69</v>
      </c>
      <c r="ED6" s="20" t="str">
        <f>IF(ED7="","",IF(ED7="-","【-】","【"&amp;SUBSTITUTE(TEXT(ED7,"#,##0.00"),"-","△")&amp;"】"))</f>
        <v>【9.46】</v>
      </c>
      <c r="EE6" s="20">
        <f>IF(EE7="",NA(),EE7)</f>
        <v>0</v>
      </c>
      <c r="EF6" s="20">
        <f t="shared" ref="EF6:EN6" si="14">IF(EF7="",NA(),EF7)</f>
        <v>0</v>
      </c>
      <c r="EG6" s="20">
        <f t="shared" si="14"/>
        <v>0</v>
      </c>
      <c r="EH6" s="20">
        <f t="shared" si="14"/>
        <v>0</v>
      </c>
      <c r="EI6" s="21">
        <f t="shared" si="14"/>
        <v>0.05</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252069</v>
      </c>
      <c r="D7" s="23">
        <v>46</v>
      </c>
      <c r="E7" s="23">
        <v>17</v>
      </c>
      <c r="F7" s="23">
        <v>1</v>
      </c>
      <c r="G7" s="23">
        <v>0</v>
      </c>
      <c r="H7" s="23" t="s">
        <v>96</v>
      </c>
      <c r="I7" s="23" t="s">
        <v>97</v>
      </c>
      <c r="J7" s="23" t="s">
        <v>98</v>
      </c>
      <c r="K7" s="23" t="s">
        <v>99</v>
      </c>
      <c r="L7" s="23" t="s">
        <v>100</v>
      </c>
      <c r="M7" s="23" t="s">
        <v>101</v>
      </c>
      <c r="N7" s="24" t="s">
        <v>102</v>
      </c>
      <c r="O7" s="24">
        <v>74.86</v>
      </c>
      <c r="P7" s="24">
        <v>83.29</v>
      </c>
      <c r="Q7" s="24">
        <v>89.23</v>
      </c>
      <c r="R7" s="24">
        <v>2530</v>
      </c>
      <c r="S7" s="24">
        <v>140515</v>
      </c>
      <c r="T7" s="24">
        <v>67.819999999999993</v>
      </c>
      <c r="U7" s="24">
        <v>2071.88</v>
      </c>
      <c r="V7" s="24">
        <v>117013</v>
      </c>
      <c r="W7" s="24">
        <v>18.66</v>
      </c>
      <c r="X7" s="24">
        <v>6270.79</v>
      </c>
      <c r="Y7" s="24">
        <v>116.97</v>
      </c>
      <c r="Z7" s="24">
        <v>117.72</v>
      </c>
      <c r="AA7" s="24">
        <v>110.43</v>
      </c>
      <c r="AB7" s="24">
        <v>113.98</v>
      </c>
      <c r="AC7" s="24">
        <v>112.43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29.61</v>
      </c>
      <c r="AV7" s="24">
        <v>40.270000000000003</v>
      </c>
      <c r="AW7" s="24">
        <v>50.46</v>
      </c>
      <c r="AX7" s="24">
        <v>70.83</v>
      </c>
      <c r="AY7" s="24">
        <v>124.09</v>
      </c>
      <c r="AZ7" s="24">
        <v>72.930000000000007</v>
      </c>
      <c r="BA7" s="24">
        <v>80.08</v>
      </c>
      <c r="BB7" s="24">
        <v>87.33</v>
      </c>
      <c r="BC7" s="24">
        <v>92.26</v>
      </c>
      <c r="BD7" s="24">
        <v>99.9</v>
      </c>
      <c r="BE7" s="24">
        <v>82.75</v>
      </c>
      <c r="BF7" s="24">
        <v>328.12</v>
      </c>
      <c r="BG7" s="24">
        <v>257.02</v>
      </c>
      <c r="BH7" s="24">
        <v>335.47</v>
      </c>
      <c r="BI7" s="24">
        <v>295.62</v>
      </c>
      <c r="BJ7" s="24">
        <v>270.67</v>
      </c>
      <c r="BK7" s="24">
        <v>730.52</v>
      </c>
      <c r="BL7" s="24">
        <v>672.33</v>
      </c>
      <c r="BM7" s="24">
        <v>668.8</v>
      </c>
      <c r="BN7" s="24">
        <v>652.79999999999995</v>
      </c>
      <c r="BO7" s="24">
        <v>624.62</v>
      </c>
      <c r="BP7" s="24">
        <v>602.55999999999995</v>
      </c>
      <c r="BQ7" s="24">
        <v>101.91</v>
      </c>
      <c r="BR7" s="24">
        <v>123.78</v>
      </c>
      <c r="BS7" s="24">
        <v>109.71</v>
      </c>
      <c r="BT7" s="24">
        <v>115.77</v>
      </c>
      <c r="BU7" s="24">
        <v>116.69</v>
      </c>
      <c r="BV7" s="24">
        <v>98.61</v>
      </c>
      <c r="BW7" s="24">
        <v>98.75</v>
      </c>
      <c r="BX7" s="24">
        <v>98.36</v>
      </c>
      <c r="BY7" s="24">
        <v>97.29</v>
      </c>
      <c r="BZ7" s="24">
        <v>99.29</v>
      </c>
      <c r="CA7" s="24">
        <v>97.94</v>
      </c>
      <c r="CB7" s="24">
        <v>111.94</v>
      </c>
      <c r="CC7" s="24">
        <v>105.18</v>
      </c>
      <c r="CD7" s="24">
        <v>119.32</v>
      </c>
      <c r="CE7" s="24">
        <v>111.83</v>
      </c>
      <c r="CF7" s="24">
        <v>115.04</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98.68</v>
      </c>
      <c r="CY7" s="24">
        <v>98.75</v>
      </c>
      <c r="CZ7" s="24">
        <v>98.88</v>
      </c>
      <c r="DA7" s="24">
        <v>99.14</v>
      </c>
      <c r="DB7" s="24">
        <v>99.17</v>
      </c>
      <c r="DC7" s="24">
        <v>94.56</v>
      </c>
      <c r="DD7" s="24">
        <v>94.75</v>
      </c>
      <c r="DE7" s="24">
        <v>94.92</v>
      </c>
      <c r="DF7" s="24">
        <v>95.01</v>
      </c>
      <c r="DG7" s="24">
        <v>94.96</v>
      </c>
      <c r="DH7" s="24">
        <v>96</v>
      </c>
      <c r="DI7" s="24">
        <v>19.84</v>
      </c>
      <c r="DJ7" s="24">
        <v>22.4</v>
      </c>
      <c r="DK7" s="24">
        <v>24.96</v>
      </c>
      <c r="DL7" s="24">
        <v>26.92</v>
      </c>
      <c r="DM7" s="24">
        <v>30.03</v>
      </c>
      <c r="DN7" s="24">
        <v>28.87</v>
      </c>
      <c r="DO7" s="24">
        <v>31.34</v>
      </c>
      <c r="DP7" s="24">
        <v>32.909999999999997</v>
      </c>
      <c r="DQ7" s="24">
        <v>34.869999999999997</v>
      </c>
      <c r="DR7" s="24">
        <v>36.700000000000003</v>
      </c>
      <c r="DS7" s="24">
        <v>42.2</v>
      </c>
      <c r="DT7" s="24">
        <v>0</v>
      </c>
      <c r="DU7" s="24">
        <v>0</v>
      </c>
      <c r="DV7" s="24">
        <v>0</v>
      </c>
      <c r="DW7" s="24">
        <v>0.85</v>
      </c>
      <c r="DX7" s="24">
        <v>0.85</v>
      </c>
      <c r="DY7" s="24">
        <v>5.64</v>
      </c>
      <c r="DZ7" s="24">
        <v>6.43</v>
      </c>
      <c r="EA7" s="24">
        <v>7.75</v>
      </c>
      <c r="EB7" s="24">
        <v>9.44</v>
      </c>
      <c r="EC7" s="24">
        <v>10.69</v>
      </c>
      <c r="ED7" s="24">
        <v>9.4600000000000009</v>
      </c>
      <c r="EE7" s="24">
        <v>0</v>
      </c>
      <c r="EF7" s="24">
        <v>0</v>
      </c>
      <c r="EG7" s="24">
        <v>0</v>
      </c>
      <c r="EH7" s="24">
        <v>0</v>
      </c>
      <c r="EI7" s="24">
        <v>0.05</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2026-03-19T07:40:15Z</cp:lastPrinted>
  <dcterms:created xsi:type="dcterms:W3CDTF">2025-12-23T06:02:32Z</dcterms:created>
  <dcterms:modified xsi:type="dcterms:W3CDTF">2026-03-22T23:50:59Z</dcterms:modified>
  <cp:category/>
</cp:coreProperties>
</file>