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上下水道総務課\N財務\公営企業経営留意・経営分析\★経営分析★\H28\修正（第２回）\"/>
    </mc:Choice>
  </mc:AlternateContent>
  <workbookProtection workbookPassword="B319" lockStructure="1"/>
  <bookViews>
    <workbookView xWindow="0" yWindow="0" windowWidth="20490" windowHeight="7770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S6" i="5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G86" i="4"/>
  <c r="E86" i="4"/>
  <c r="AT10" i="4"/>
  <c r="AD10" i="4"/>
  <c r="W10" i="4"/>
  <c r="B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<sst xmlns="http://schemas.openxmlformats.org/spreadsheetml/2006/main" count="279" uniqueCount="123">
  <si>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</si>
  <si>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</si>
  <si>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</si>
  <si>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</si>
  <si>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</si>
  <si>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</si>
  <si>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</si>
  <si>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</si>
  <si>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</si>
  <si>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</si>
  <si>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</si>
  <si>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</si>
  <si>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</si>
  <si>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</si>
  <si>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</si>
  <si>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</si>
  <si>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</si>
  <si>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</si>
  <si>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</si>
  <si>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</si>
  <si>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</si>
  <si>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</si>
  <si>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</si>
  <si>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</si>
  <si>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</si>
  <si>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</si>
  <si>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</si>
  <si>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</si>
  <si>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</si>
  <si>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</si>
  <si>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</si>
  <si>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</si>
  <si>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</si>
  <si>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</si>
  <si>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</si>
  <si>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</si>
  <si>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</si>
  <si>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</si>
  <si>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</si>
  <si>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</si>
  <si>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</si>
  <si>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</si>
  <si>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</si>
  <si>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</si>
  <si>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</si>
  <si>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</si>
  <si>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</si>
  <si>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</si>
  <si>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</si>
  <si>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</si>
  <si>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</si>
  <si>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</si>
  <si>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</si>
  <si>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</si>
  <si>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</si>
  <si>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</si>
  <si>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</si>
  <si>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</si>
  <si>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</si>
  <si>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</si>
  <si>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</si>
  <si>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</si>
  <si>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</si>
  <si>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</si>
  <si>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</si>
  <si>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</si>
  <si>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</si>
  <si>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</si>
  <si>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</si>
  <si>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</si>
  <si>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</si>
  <si>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</si>
  <si>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</si>
  <si>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</si>
  <si>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</si>
  <si>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</si>
  <si>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</si>
  <si>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</si>
  <si>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</si>
  <si>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</si>
  <si>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</si>
  <si>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</si>
  <si>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</si>
  <si>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</si>
  <si>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</si>
  <si>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</si>
  <si>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</si>
  <si>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</si>
  <si>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</si>
  <si>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</si>
  <si>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</si>
  <si>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</si>
  <si>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</si>
  <si>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</si>
  <si>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</si>
  <si>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</si>
  <si>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</si>
  <si>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</si>
  <si>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</si>
  <si>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</si>
  <si>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</si>
  <si>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</si>
  <si>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</si>
  <si>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</si>
  <si>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</si>
  <si>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</si>
  <si>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</si>
  <si>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</si>
  <si>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草津市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</si>
  <si>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</si>
  <si>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</si>
  <si>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</si>
  <si>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</si>
  <si>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</si>
  <si>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</si>
  <si>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</si>
  <si>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</si>
  <si>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</si>
  <si>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</si>
  <si>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　本市の下水道事業は、平成26年度より地方公営企業法を適用したことにより、数値はH26からとなっています。
①②単年度の経常的な収支の比率を表す経常収支比率は、100％を下回っている状況であり、欠損が発生しており、赤字経営となっている状況です。
③短期的な債務に対する支払い能力を表す流動比率は、100％を大きく下回り、当該年度の収入で運営している状況で、厳しい資金状況となっています。今後も、この状況が当面続くことが見込まれます。
④事業規模（収益）に対する企業債残高の比率は、類似団体平均を下回るものの、建設投資を行った企業債残高が大きいことから、高い値となっています。
⑤費用に対する下水道使用料収入の割合を示す、経費回収率は、100％を下回る状況となっており、繰出基準に基づく一般会計繰入金の他、一般会計の補助金収入で賄っている状況となっています。
⑥有収水量１㎥あたりの費用を表す汚水処理原価は、修繕費等が減少したことにより、昨年度を下回る状況となっています。
⑦⑧施設利用率、水洗化率は、類似団体の平均を上回っており、管路を含めた施設の効率的な利用が出来ている状況です。
</t>
    <rPh sb="37" eb="39">
      <t>スウチ</t>
    </rPh>
    <rPh sb="67" eb="69">
      <t>ヒリツ</t>
    </rPh>
    <rPh sb="70" eb="71">
      <t>アラワ</t>
    </rPh>
    <rPh sb="74" eb="76">
      <t>シュウシ</t>
    </rPh>
    <rPh sb="76" eb="78">
      <t>ヒリツ</t>
    </rPh>
    <rPh sb="85" eb="87">
      <t>シタマワ</t>
    </rPh>
    <rPh sb="91" eb="93">
      <t>ジョウキョウ</t>
    </rPh>
    <rPh sb="97" eb="99">
      <t>ケッソン</t>
    </rPh>
    <rPh sb="100" eb="102">
      <t>ハッセイ</t>
    </rPh>
    <rPh sb="107" eb="109">
      <t>アカジ</t>
    </rPh>
    <rPh sb="109" eb="111">
      <t>ケイエイ</t>
    </rPh>
    <rPh sb="117" eb="119">
      <t>ジョウキョウ</t>
    </rPh>
    <rPh sb="124" eb="127">
      <t>タンキテキ</t>
    </rPh>
    <rPh sb="128" eb="130">
      <t>サイム</t>
    </rPh>
    <rPh sb="131" eb="132">
      <t>タイ</t>
    </rPh>
    <rPh sb="134" eb="136">
      <t>シハラ</t>
    </rPh>
    <rPh sb="137" eb="139">
      <t>ノウリョク</t>
    </rPh>
    <rPh sb="140" eb="141">
      <t>アラワ</t>
    </rPh>
    <rPh sb="142" eb="144">
      <t>リュウドウ</t>
    </rPh>
    <rPh sb="144" eb="146">
      <t>ヒリツ</t>
    </rPh>
    <rPh sb="153" eb="154">
      <t>オオ</t>
    </rPh>
    <rPh sb="156" eb="158">
      <t>シタマワ</t>
    </rPh>
    <rPh sb="160" eb="162">
      <t>トウガイ</t>
    </rPh>
    <rPh sb="162" eb="163">
      <t>ネン</t>
    </rPh>
    <rPh sb="163" eb="164">
      <t>ド</t>
    </rPh>
    <rPh sb="165" eb="167">
      <t>シュウニュウ</t>
    </rPh>
    <rPh sb="168" eb="170">
      <t>ウンエイ</t>
    </rPh>
    <rPh sb="174" eb="176">
      <t>ジョウキョウ</t>
    </rPh>
    <rPh sb="178" eb="179">
      <t>キビ</t>
    </rPh>
    <rPh sb="181" eb="183">
      <t>シキン</t>
    </rPh>
    <rPh sb="183" eb="185">
      <t>ジョウキョウ</t>
    </rPh>
    <rPh sb="289" eb="291">
      <t>ヒヨウ</t>
    </rPh>
    <rPh sb="292" eb="293">
      <t>タイ</t>
    </rPh>
    <rPh sb="295" eb="297">
      <t>ゲスイ</t>
    </rPh>
    <rPh sb="297" eb="298">
      <t>ドウ</t>
    </rPh>
    <rPh sb="298" eb="300">
      <t>シヨウ</t>
    </rPh>
    <rPh sb="300" eb="301">
      <t>リョウ</t>
    </rPh>
    <rPh sb="301" eb="303">
      <t>シュウニュウ</t>
    </rPh>
    <rPh sb="304" eb="306">
      <t>ワリアイ</t>
    </rPh>
    <rPh sb="307" eb="308">
      <t>シメ</t>
    </rPh>
    <rPh sb="310" eb="312">
      <t>ケイヒ</t>
    </rPh>
    <rPh sb="312" eb="314">
      <t>カイシュウ</t>
    </rPh>
    <rPh sb="314" eb="315">
      <t>リツ</t>
    </rPh>
    <rPh sb="322" eb="324">
      <t>シタマワ</t>
    </rPh>
    <rPh sb="325" eb="327">
      <t>ジョウキョウ</t>
    </rPh>
    <rPh sb="334" eb="335">
      <t>ク</t>
    </rPh>
    <rPh sb="335" eb="336">
      <t>ダ</t>
    </rPh>
    <rPh sb="336" eb="338">
      <t>キジュン</t>
    </rPh>
    <rPh sb="339" eb="340">
      <t>モト</t>
    </rPh>
    <rPh sb="342" eb="344">
      <t>イッパン</t>
    </rPh>
    <rPh sb="344" eb="346">
      <t>カイケイ</t>
    </rPh>
    <rPh sb="346" eb="348">
      <t>クリイレ</t>
    </rPh>
    <rPh sb="348" eb="349">
      <t>キン</t>
    </rPh>
    <rPh sb="350" eb="351">
      <t>ホカ</t>
    </rPh>
    <rPh sb="352" eb="354">
      <t>イッパン</t>
    </rPh>
    <rPh sb="354" eb="356">
      <t>カイケイ</t>
    </rPh>
    <rPh sb="357" eb="360">
      <t>ホジョキン</t>
    </rPh>
    <rPh sb="360" eb="362">
      <t>シュウニュウ</t>
    </rPh>
    <rPh sb="363" eb="364">
      <t>マカナ</t>
    </rPh>
    <rPh sb="368" eb="370">
      <t>ジョウキョウ</t>
    </rPh>
    <rPh sb="380" eb="381">
      <t>ユウ</t>
    </rPh>
    <rPh sb="381" eb="382">
      <t>シュウ</t>
    </rPh>
    <rPh sb="382" eb="384">
      <t>スイリョウ</t>
    </rPh>
    <rPh sb="390" eb="392">
      <t>ヒヨウ</t>
    </rPh>
    <rPh sb="393" eb="394">
      <t>アラワ</t>
    </rPh>
    <rPh sb="395" eb="397">
      <t>オスイ</t>
    </rPh>
    <rPh sb="397" eb="399">
      <t>ショリ</t>
    </rPh>
    <rPh sb="399" eb="401">
      <t>ゲンカ</t>
    </rPh>
    <rPh sb="403" eb="405">
      <t>シュウゼン</t>
    </rPh>
    <rPh sb="405" eb="406">
      <t>ヒ</t>
    </rPh>
    <rPh sb="406" eb="407">
      <t>トウ</t>
    </rPh>
    <rPh sb="408" eb="410">
      <t>ゲンショウ</t>
    </rPh>
    <rPh sb="418" eb="421">
      <t>サクネンド</t>
    </rPh>
    <rPh sb="425" eb="427">
      <t>ジョウキョウ</t>
    </rPh>
    <rPh sb="438" eb="440">
      <t>シセツ</t>
    </rPh>
    <rPh sb="440" eb="443">
      <t>リヨウリツ</t>
    </rPh>
    <rPh sb="444" eb="447">
      <t>スイセンカ</t>
    </rPh>
    <rPh sb="447" eb="448">
      <t>リツ</t>
    </rPh>
    <rPh sb="450" eb="452">
      <t>ルイジ</t>
    </rPh>
    <rPh sb="452" eb="454">
      <t>ダンタイ</t>
    </rPh>
    <rPh sb="455" eb="457">
      <t>ヘイキン</t>
    </rPh>
    <rPh sb="458" eb="460">
      <t>ウワマワ</t>
    </rPh>
    <rPh sb="465" eb="466">
      <t>カン</t>
    </rPh>
    <rPh sb="466" eb="467">
      <t>ロ</t>
    </rPh>
    <rPh sb="468" eb="469">
      <t>フク</t>
    </rPh>
    <rPh sb="471" eb="473">
      <t>シセツ</t>
    </rPh>
    <rPh sb="474" eb="477">
      <t>コウリツテキ</t>
    </rPh>
    <rPh sb="478" eb="480">
      <t>リヨウ</t>
    </rPh>
    <rPh sb="481" eb="483">
      <t>デキ</t>
    </rPh>
    <rPh sb="486" eb="488">
      <t>ジョウキョウ</t>
    </rPh>
    <phoneticPr fontId="7"/>
  </si>
  <si>
    <t>　農業集落排水事業としての下水道事業を、昭和61年度より着工し、平成元年度～平成9年度にかけ、6地区の処理場を順次、供用開始してまいりました。
　近年、各処理場の設備を中心に老朽化が進行し、維持管理費が増加傾向にあることや、初期投資の企業債償還も重なり、厳しい経営状況にあります。老朽化への対応、高度処理の一部未対応などの問題解消、および経済性の観点から、公共下水道への接続を平成32年度に予定しています。
　効率的な運営のため、現行施設の維持と、公共下水道への接続を進めてまいります。</t>
    <rPh sb="1" eb="3">
      <t>ノウギョウ</t>
    </rPh>
    <rPh sb="3" eb="5">
      <t>シュウラク</t>
    </rPh>
    <rPh sb="5" eb="7">
      <t>ハイスイ</t>
    </rPh>
    <rPh sb="7" eb="9">
      <t>ジギョウ</t>
    </rPh>
    <rPh sb="13" eb="15">
      <t>ゲスイ</t>
    </rPh>
    <rPh sb="15" eb="16">
      <t>ドウ</t>
    </rPh>
    <rPh sb="16" eb="18">
      <t>ジギョウ</t>
    </rPh>
    <rPh sb="20" eb="22">
      <t>ショウワ</t>
    </rPh>
    <rPh sb="24" eb="26">
      <t>ネンド</t>
    </rPh>
    <rPh sb="28" eb="30">
      <t>チャッコウ</t>
    </rPh>
    <rPh sb="32" eb="34">
      <t>ヘイセイ</t>
    </rPh>
    <rPh sb="34" eb="35">
      <t>モト</t>
    </rPh>
    <rPh sb="35" eb="37">
      <t>ネンド</t>
    </rPh>
    <rPh sb="38" eb="40">
      <t>ヘイセイ</t>
    </rPh>
    <rPh sb="41" eb="43">
      <t>ネンド</t>
    </rPh>
    <rPh sb="48" eb="50">
      <t>チク</t>
    </rPh>
    <rPh sb="51" eb="53">
      <t>ショリ</t>
    </rPh>
    <rPh sb="53" eb="54">
      <t>ジョウ</t>
    </rPh>
    <rPh sb="55" eb="57">
      <t>ジュンジ</t>
    </rPh>
    <rPh sb="58" eb="60">
      <t>キョウヨウ</t>
    </rPh>
    <rPh sb="60" eb="62">
      <t>カイシ</t>
    </rPh>
    <rPh sb="73" eb="75">
      <t>キンネン</t>
    </rPh>
    <rPh sb="76" eb="77">
      <t>カク</t>
    </rPh>
    <rPh sb="77" eb="79">
      <t>ショリ</t>
    </rPh>
    <rPh sb="79" eb="80">
      <t>ジョウ</t>
    </rPh>
    <rPh sb="81" eb="83">
      <t>セツビ</t>
    </rPh>
    <rPh sb="84" eb="86">
      <t>チュウシン</t>
    </rPh>
    <rPh sb="87" eb="90">
      <t>ロウキュウカ</t>
    </rPh>
    <rPh sb="91" eb="93">
      <t>シンコウ</t>
    </rPh>
    <rPh sb="95" eb="97">
      <t>イジ</t>
    </rPh>
    <rPh sb="97" eb="100">
      <t>カンリヒ</t>
    </rPh>
    <rPh sb="101" eb="103">
      <t>ゾウカ</t>
    </rPh>
    <rPh sb="103" eb="105">
      <t>ケイコウ</t>
    </rPh>
    <rPh sb="112" eb="114">
      <t>ショキ</t>
    </rPh>
    <rPh sb="114" eb="116">
      <t>トウシ</t>
    </rPh>
    <rPh sb="117" eb="119">
      <t>キギョウ</t>
    </rPh>
    <rPh sb="119" eb="120">
      <t>サイ</t>
    </rPh>
    <rPh sb="120" eb="122">
      <t>ショウカン</t>
    </rPh>
    <rPh sb="123" eb="124">
      <t>カサ</t>
    </rPh>
    <rPh sb="127" eb="128">
      <t>キビ</t>
    </rPh>
    <rPh sb="130" eb="132">
      <t>ケイエイ</t>
    </rPh>
    <rPh sb="132" eb="134">
      <t>ジョウキョウ</t>
    </rPh>
    <rPh sb="140" eb="143">
      <t>ロウキュウカ</t>
    </rPh>
    <rPh sb="145" eb="147">
      <t>タイオウ</t>
    </rPh>
    <rPh sb="148" eb="150">
      <t>コウド</t>
    </rPh>
    <rPh sb="150" eb="152">
      <t>ショリ</t>
    </rPh>
    <rPh sb="153" eb="155">
      <t>イチブ</t>
    </rPh>
    <rPh sb="155" eb="158">
      <t>ミタイオウ</t>
    </rPh>
    <rPh sb="161" eb="163">
      <t>モンダイ</t>
    </rPh>
    <rPh sb="163" eb="165">
      <t>カイショウ</t>
    </rPh>
    <rPh sb="169" eb="171">
      <t>ケイザイ</t>
    </rPh>
    <rPh sb="171" eb="172">
      <t>セイ</t>
    </rPh>
    <rPh sb="173" eb="175">
      <t>カンテン</t>
    </rPh>
    <rPh sb="178" eb="180">
      <t>コウキョウ</t>
    </rPh>
    <rPh sb="180" eb="182">
      <t>ゲスイ</t>
    </rPh>
    <rPh sb="182" eb="183">
      <t>ドウ</t>
    </rPh>
    <rPh sb="185" eb="187">
      <t>セツゾク</t>
    </rPh>
    <rPh sb="188" eb="190">
      <t>ヘイセイ</t>
    </rPh>
    <rPh sb="192" eb="194">
      <t>ネンド</t>
    </rPh>
    <rPh sb="195" eb="197">
      <t>ヨテイ</t>
    </rPh>
    <rPh sb="205" eb="208">
      <t>コウリツテキ</t>
    </rPh>
    <rPh sb="209" eb="211">
      <t>ウンエイ</t>
    </rPh>
    <rPh sb="215" eb="217">
      <t>ゲンコウ</t>
    </rPh>
    <rPh sb="217" eb="219">
      <t>シセツ</t>
    </rPh>
    <rPh sb="220" eb="222">
      <t>イジ</t>
    </rPh>
    <rPh sb="224" eb="226">
      <t>コウキョウ</t>
    </rPh>
    <rPh sb="226" eb="228">
      <t>ゲスイ</t>
    </rPh>
    <rPh sb="228" eb="229">
      <t>ドウ</t>
    </rPh>
    <rPh sb="231" eb="233">
      <t>セツゾク</t>
    </rPh>
    <rPh sb="234" eb="235">
      <t>スス</t>
    </rPh>
    <phoneticPr fontId="7"/>
  </si>
  <si>
    <t>非設置</t>
    <rPh sb="0" eb="1">
      <t>ヒ</t>
    </rPh>
    <rPh sb="1" eb="3">
      <t>セッチ</t>
    </rPh>
    <phoneticPr fontId="4"/>
  </si>
  <si>
    <t xml:space="preserve">①施設全体の減価償却の状況が、平均を大きく下回っているのは、H26より法適用へ移行した際に、資産価値を経過年数分減じて評価し計上しているため、減価償却累計額が少ないことが要因と考えられます。
②③本市で最も古い管渠の経過年数は28年であり、標準的耐用年数である50年には達しておらず、当該年度で更新改善を実施した管はありません。今後は公共下水道への接続を進め、老朽化の進行にあわせて対応していく予定です。
</t>
    <rPh sb="56" eb="57">
      <t>ゲン</t>
    </rPh>
    <rPh sb="76" eb="77">
      <t>ケイ</t>
    </rPh>
    <rPh sb="167" eb="169">
      <t>コウキョウ</t>
    </rPh>
    <rPh sb="169" eb="172">
      <t>ゲスイドウ</t>
    </rPh>
    <rPh sb="174" eb="176">
      <t>セツゾク</t>
    </rPh>
    <rPh sb="177" eb="178">
      <t>スス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</si>
</sst>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294016"/>
        <c:axId val="34629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94016"/>
        <c:axId val="346297152"/>
      </c:lineChart>
      <c:dateAx>
        <c:axId val="34629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297152"/>
        <c:crosses val="autoZero"/>
        <c:auto val="1"/>
        <c:lblOffset val="100"/>
        <c:baseTimeUnit val="years"/>
      </c:dateAx>
      <c:valAx>
        <c:axId val="34629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294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61.47</c:v>
                </c:pt>
                <c:pt idx="3">
                  <c:v>62.87</c:v>
                </c:pt>
                <c:pt idx="4">
                  <c:v>61.82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283336"/>
        <c:axId val="50728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83336"/>
        <c:axId val="507287648"/>
      </c:lineChart>
      <c:dateAx>
        <c:axId val="507283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287648"/>
        <c:crosses val="autoZero"/>
        <c:auto val="1"/>
        <c:lblOffset val="100"/>
        <c:baseTimeUnit val="years"/>
      </c:dateAx>
      <c:valAx>
        <c:axId val="50728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28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91.08</c:v>
                </c:pt>
                <c:pt idx="3">
                  <c:v>92.18</c:v>
                </c:pt>
                <c:pt idx="4">
                  <c:v>94.62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284512"/>
        <c:axId val="507284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84512"/>
        <c:axId val="507284904"/>
      </c:lineChart>
      <c:dateAx>
        <c:axId val="50728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284904"/>
        <c:crosses val="autoZero"/>
        <c:auto val="1"/>
        <c:lblOffset val="100"/>
        <c:baseTimeUnit val="years"/>
      </c:dateAx>
      <c:valAx>
        <c:axId val="507284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28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95.1</c:v>
                </c:pt>
                <c:pt idx="3">
                  <c:v>95.75</c:v>
                </c:pt>
                <c:pt idx="4">
                  <c:v>99.84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294408"/>
        <c:axId val="34629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97.53</c:v>
                </c:pt>
                <c:pt idx="3">
                  <c:v>99.64</c:v>
                </c:pt>
                <c:pt idx="4">
                  <c:v>99.66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94408"/>
        <c:axId val="346296368"/>
      </c:lineChart>
      <c:dateAx>
        <c:axId val="346294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296368"/>
        <c:crosses val="autoZero"/>
        <c:auto val="1"/>
        <c:lblOffset val="100"/>
        <c:baseTimeUnit val="years"/>
      </c:dateAx>
      <c:valAx>
        <c:axId val="34629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294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4.5599999999999996</c:v>
                </c:pt>
                <c:pt idx="3">
                  <c:v>10</c:v>
                </c:pt>
                <c:pt idx="4">
                  <c:v>13.96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605464"/>
        <c:axId val="50760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20.68</c:v>
                </c:pt>
                <c:pt idx="3">
                  <c:v>22.41</c:v>
                </c:pt>
                <c:pt idx="4">
                  <c:v>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05464"/>
        <c:axId val="507605856"/>
      </c:lineChart>
      <c:dateAx>
        <c:axId val="507605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605856"/>
        <c:crosses val="autoZero"/>
        <c:auto val="1"/>
        <c:lblOffset val="100"/>
        <c:baseTimeUnit val="years"/>
      </c:dateAx>
      <c:valAx>
        <c:axId val="50760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605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606248"/>
        <c:axId val="507599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06248"/>
        <c:axId val="507599192"/>
      </c:lineChart>
      <c:dateAx>
        <c:axId val="507606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599192"/>
        <c:crosses val="autoZero"/>
        <c:auto val="1"/>
        <c:lblOffset val="100"/>
        <c:baseTimeUnit val="years"/>
      </c:dateAx>
      <c:valAx>
        <c:axId val="507599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606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23.58</c:v>
                </c:pt>
                <c:pt idx="3">
                  <c:v>47.23</c:v>
                </c:pt>
                <c:pt idx="4">
                  <c:v>48.29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603112"/>
        <c:axId val="50760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223.09</c:v>
                </c:pt>
                <c:pt idx="3">
                  <c:v>214.61</c:v>
                </c:pt>
                <c:pt idx="4">
                  <c:v>225.39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03112"/>
        <c:axId val="507603504"/>
      </c:lineChart>
      <c:dateAx>
        <c:axId val="50760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603504"/>
        <c:crosses val="autoZero"/>
        <c:auto val="1"/>
        <c:lblOffset val="100"/>
        <c:baseTimeUnit val="years"/>
      </c:dateAx>
      <c:valAx>
        <c:axId val="50760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603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15.16</c:v>
                </c:pt>
                <c:pt idx="3">
                  <c:v>3.91</c:v>
                </c:pt>
                <c:pt idx="4">
                  <c:v>9.6300000000000008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601544"/>
        <c:axId val="50760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33.03</c:v>
                </c:pt>
                <c:pt idx="3">
                  <c:v>29.45</c:v>
                </c:pt>
                <c:pt idx="4">
                  <c:v>31.84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01544"/>
        <c:axId val="507604680"/>
      </c:lineChart>
      <c:dateAx>
        <c:axId val="507601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604680"/>
        <c:crosses val="autoZero"/>
        <c:auto val="1"/>
        <c:lblOffset val="100"/>
        <c:baseTimeUnit val="years"/>
      </c:dateAx>
      <c:valAx>
        <c:axId val="50760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601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697.47</c:v>
                </c:pt>
                <c:pt idx="3">
                  <c:v>611.26</c:v>
                </c:pt>
                <c:pt idx="4">
                  <c:v>538.29999999999995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284120"/>
        <c:axId val="50728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84120"/>
        <c:axId val="507283728"/>
      </c:lineChart>
      <c:dateAx>
        <c:axId val="507284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283728"/>
        <c:crosses val="autoZero"/>
        <c:auto val="1"/>
        <c:lblOffset val="100"/>
        <c:baseTimeUnit val="years"/>
      </c:dateAx>
      <c:valAx>
        <c:axId val="50728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284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42.47</c:v>
                </c:pt>
                <c:pt idx="3">
                  <c:v>38.18</c:v>
                </c:pt>
                <c:pt idx="4">
                  <c:v>40.72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289608"/>
        <c:axId val="50728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89608"/>
        <c:axId val="507288040"/>
      </c:lineChart>
      <c:dateAx>
        <c:axId val="507289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288040"/>
        <c:crosses val="autoZero"/>
        <c:auto val="1"/>
        <c:lblOffset val="100"/>
        <c:baseTimeUnit val="years"/>
      </c:dateAx>
      <c:valAx>
        <c:axId val="50728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289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298.11</c:v>
                </c:pt>
                <c:pt idx="3">
                  <c:v>332.25</c:v>
                </c:pt>
                <c:pt idx="4">
                  <c:v>309.89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288824"/>
        <c:axId val="50728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88824"/>
        <c:axId val="507286472"/>
      </c:lineChart>
      <c:dateAx>
        <c:axId val="507288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286472"/>
        <c:crosses val="autoZero"/>
        <c:auto val="1"/>
        <c:lblOffset val="100"/>
        <c:baseTimeUnit val="years"/>
      </c:dateAx>
      <c:valAx>
        <c:axId val="50728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288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2" zoomScaleNormal="100" workbookViewId="0">
      <selection activeCell="B5" sqref="B5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滋賀県　草津市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">
        <v>121</v>
      </c>
      <c r="AE8" s="50"/>
      <c r="AF8" s="50"/>
      <c r="AG8" s="50"/>
      <c r="AH8" s="50"/>
      <c r="AI8" s="50"/>
      <c r="AJ8" s="50"/>
      <c r="AK8" s="4"/>
      <c r="AL8" s="51">
        <f>データ!S6</f>
        <v>131576</v>
      </c>
      <c r="AM8" s="51"/>
      <c r="AN8" s="51"/>
      <c r="AO8" s="51"/>
      <c r="AP8" s="51"/>
      <c r="AQ8" s="51"/>
      <c r="AR8" s="51"/>
      <c r="AS8" s="51"/>
      <c r="AT8" s="46">
        <f>データ!T6</f>
        <v>67.819999999999993</v>
      </c>
      <c r="AU8" s="46"/>
      <c r="AV8" s="46"/>
      <c r="AW8" s="46"/>
      <c r="AX8" s="46"/>
      <c r="AY8" s="46"/>
      <c r="AZ8" s="46"/>
      <c r="BA8" s="46"/>
      <c r="BB8" s="46">
        <f>データ!U6</f>
        <v>1940.08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80.55</v>
      </c>
      <c r="J10" s="46"/>
      <c r="K10" s="46"/>
      <c r="L10" s="46"/>
      <c r="M10" s="46"/>
      <c r="N10" s="46"/>
      <c r="O10" s="46"/>
      <c r="P10" s="46">
        <f>データ!P6</f>
        <v>3.71</v>
      </c>
      <c r="Q10" s="46"/>
      <c r="R10" s="46"/>
      <c r="S10" s="46"/>
      <c r="T10" s="46"/>
      <c r="U10" s="46"/>
      <c r="V10" s="46"/>
      <c r="W10" s="46">
        <f>データ!Q6</f>
        <v>94.3</v>
      </c>
      <c r="X10" s="46"/>
      <c r="Y10" s="46"/>
      <c r="Z10" s="46"/>
      <c r="AA10" s="46"/>
      <c r="AB10" s="46"/>
      <c r="AC10" s="46"/>
      <c r="AD10" s="51">
        <f>データ!R6</f>
        <v>2484</v>
      </c>
      <c r="AE10" s="51"/>
      <c r="AF10" s="51"/>
      <c r="AG10" s="51"/>
      <c r="AH10" s="51"/>
      <c r="AI10" s="51"/>
      <c r="AJ10" s="51"/>
      <c r="AK10" s="2"/>
      <c r="AL10" s="51">
        <f>データ!V6</f>
        <v>4888</v>
      </c>
      <c r="AM10" s="51"/>
      <c r="AN10" s="51"/>
      <c r="AO10" s="51"/>
      <c r="AP10" s="51"/>
      <c r="AQ10" s="51"/>
      <c r="AR10" s="51"/>
      <c r="AS10" s="51"/>
      <c r="AT10" s="46">
        <f>データ!W6</f>
        <v>1.74</v>
      </c>
      <c r="AU10" s="46"/>
      <c r="AV10" s="46"/>
      <c r="AW10" s="46"/>
      <c r="AX10" s="46"/>
      <c r="AY10" s="46"/>
      <c r="AZ10" s="46"/>
      <c r="BA10" s="46"/>
      <c r="BB10" s="46">
        <f>データ!X6</f>
        <v>2809.2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119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【99.11】</v>
      </c>
      <c r="F86" s="27" t="str">
        <f>データ!AT6</f>
        <v>【206.58】</v>
      </c>
      <c r="G86" s="27" t="str">
        <f>データ!BE6</f>
        <v>【34.54】</v>
      </c>
      <c r="H86" s="27" t="str">
        <f>データ!BP6</f>
        <v>【914.53】</v>
      </c>
      <c r="I86" s="27" t="str">
        <f>データ!CA6</f>
        <v>【55.73】</v>
      </c>
      <c r="J86" s="27" t="str">
        <f>データ!CL6</f>
        <v>【276.78】</v>
      </c>
      <c r="K86" s="27" t="str">
        <f>データ!CW6</f>
        <v>【59.15】</v>
      </c>
      <c r="L86" s="27" t="str">
        <f>データ!DH6</f>
        <v>【85.01】</v>
      </c>
      <c r="M86" s="27" t="str">
        <f>データ!DS6</f>
        <v>【22.37】</v>
      </c>
      <c r="N86" s="27" t="str">
        <f>データ!ED6</f>
        <v>【0.00】</v>
      </c>
      <c r="O86" s="27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252069</v>
      </c>
      <c r="D6" s="34">
        <f t="shared" si="3"/>
        <v>46</v>
      </c>
      <c r="E6" s="34">
        <f t="shared" si="3"/>
        <v>17</v>
      </c>
      <c r="F6" s="34">
        <f t="shared" si="3"/>
        <v>5</v>
      </c>
      <c r="G6" s="34">
        <f t="shared" si="3"/>
        <v>0</v>
      </c>
      <c r="H6" s="34" t="str">
        <f t="shared" si="3"/>
        <v>滋賀県　草津市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農業集落排水</v>
      </c>
      <c r="L6" s="34" t="str">
        <f t="shared" si="3"/>
        <v>F2</v>
      </c>
      <c r="M6" s="34">
        <f t="shared" si="3"/>
        <v>0</v>
      </c>
      <c r="N6" s="35" t="str">
        <f t="shared" si="3"/>
        <v>-</v>
      </c>
      <c r="O6" s="35">
        <f t="shared" si="3"/>
        <v>80.55</v>
      </c>
      <c r="P6" s="35">
        <f t="shared" si="3"/>
        <v>3.71</v>
      </c>
      <c r="Q6" s="35">
        <f t="shared" si="3"/>
        <v>94.3</v>
      </c>
      <c r="R6" s="35">
        <f t="shared" si="3"/>
        <v>2484</v>
      </c>
      <c r="S6" s="35">
        <f t="shared" si="3"/>
        <v>131576</v>
      </c>
      <c r="T6" s="35">
        <f t="shared" si="3"/>
        <v>67.819999999999993</v>
      </c>
      <c r="U6" s="35">
        <f t="shared" si="3"/>
        <v>1940.08</v>
      </c>
      <c r="V6" s="35">
        <f t="shared" si="3"/>
        <v>4888</v>
      </c>
      <c r="W6" s="35">
        <f t="shared" si="3"/>
        <v>1.74</v>
      </c>
      <c r="X6" s="35">
        <f t="shared" si="3"/>
        <v>2809.2</v>
      </c>
      <c r="Y6" s="36" t="str">
        <f>IF(Y7="",NA(),Y7)</f>
        <v>-</v>
      </c>
      <c r="Z6" s="36" t="str">
        <f t="shared" ref="Z6:AH6" si="4">IF(Z7="",NA(),Z7)</f>
        <v>-</v>
      </c>
      <c r="AA6" s="36">
        <f t="shared" si="4"/>
        <v>95.1</v>
      </c>
      <c r="AB6" s="36">
        <f t="shared" si="4"/>
        <v>95.75</v>
      </c>
      <c r="AC6" s="36">
        <f t="shared" si="4"/>
        <v>99.84</v>
      </c>
      <c r="AD6" s="36" t="str">
        <f t="shared" si="4"/>
        <v>-</v>
      </c>
      <c r="AE6" s="36" t="str">
        <f t="shared" si="4"/>
        <v>-</v>
      </c>
      <c r="AF6" s="36">
        <f t="shared" si="4"/>
        <v>97.53</v>
      </c>
      <c r="AG6" s="36">
        <f t="shared" si="4"/>
        <v>99.64</v>
      </c>
      <c r="AH6" s="36">
        <f t="shared" si="4"/>
        <v>99.66</v>
      </c>
      <c r="AI6" s="35" t="str">
        <f>IF(AI7="","",IF(AI7="-","【-】","【"&amp;SUBSTITUTE(TEXT(AI7,"#,##0.00"),"-","△")&amp;"】"))</f>
        <v>【99.11】</v>
      </c>
      <c r="AJ6" s="36" t="str">
        <f>IF(AJ7="",NA(),AJ7)</f>
        <v>-</v>
      </c>
      <c r="AK6" s="36" t="str">
        <f t="shared" ref="AK6:AS6" si="5">IF(AK7="",NA(),AK7)</f>
        <v>-</v>
      </c>
      <c r="AL6" s="36">
        <f t="shared" si="5"/>
        <v>23.58</v>
      </c>
      <c r="AM6" s="36">
        <f t="shared" si="5"/>
        <v>47.23</v>
      </c>
      <c r="AN6" s="36">
        <f t="shared" si="5"/>
        <v>48.29</v>
      </c>
      <c r="AO6" s="36" t="str">
        <f t="shared" si="5"/>
        <v>-</v>
      </c>
      <c r="AP6" s="36" t="str">
        <f t="shared" si="5"/>
        <v>-</v>
      </c>
      <c r="AQ6" s="36">
        <f t="shared" si="5"/>
        <v>223.09</v>
      </c>
      <c r="AR6" s="36">
        <f t="shared" si="5"/>
        <v>214.61</v>
      </c>
      <c r="AS6" s="36">
        <f t="shared" si="5"/>
        <v>225.39</v>
      </c>
      <c r="AT6" s="35" t="str">
        <f>IF(AT7="","",IF(AT7="-","【-】","【"&amp;SUBSTITUTE(TEXT(AT7,"#,##0.00"),"-","△")&amp;"】"))</f>
        <v>【206.58】</v>
      </c>
      <c r="AU6" s="36" t="str">
        <f>IF(AU7="",NA(),AU7)</f>
        <v>-</v>
      </c>
      <c r="AV6" s="36" t="str">
        <f t="shared" ref="AV6:BD6" si="6">IF(AV7="",NA(),AV7)</f>
        <v>-</v>
      </c>
      <c r="AW6" s="36">
        <f t="shared" si="6"/>
        <v>15.16</v>
      </c>
      <c r="AX6" s="36">
        <f t="shared" si="6"/>
        <v>3.91</v>
      </c>
      <c r="AY6" s="36">
        <f t="shared" si="6"/>
        <v>9.6300000000000008</v>
      </c>
      <c r="AZ6" s="36" t="str">
        <f t="shared" si="6"/>
        <v>-</v>
      </c>
      <c r="BA6" s="36" t="str">
        <f t="shared" si="6"/>
        <v>-</v>
      </c>
      <c r="BB6" s="36">
        <f t="shared" si="6"/>
        <v>33.03</v>
      </c>
      <c r="BC6" s="36">
        <f t="shared" si="6"/>
        <v>29.45</v>
      </c>
      <c r="BD6" s="36">
        <f t="shared" si="6"/>
        <v>31.84</v>
      </c>
      <c r="BE6" s="35" t="str">
        <f>IF(BE7="","",IF(BE7="-","【-】","【"&amp;SUBSTITUTE(TEXT(BE7,"#,##0.00"),"-","△")&amp;"】"))</f>
        <v>【34.54】</v>
      </c>
      <c r="BF6" s="36" t="str">
        <f>IF(BF7="",NA(),BF7)</f>
        <v>-</v>
      </c>
      <c r="BG6" s="36" t="str">
        <f t="shared" ref="BG6:BO6" si="7">IF(BG7="",NA(),BG7)</f>
        <v>-</v>
      </c>
      <c r="BH6" s="36">
        <f t="shared" si="7"/>
        <v>697.47</v>
      </c>
      <c r="BI6" s="36">
        <f t="shared" si="7"/>
        <v>611.26</v>
      </c>
      <c r="BJ6" s="36">
        <f t="shared" si="7"/>
        <v>538.29999999999995</v>
      </c>
      <c r="BK6" s="36" t="str">
        <f t="shared" si="7"/>
        <v>-</v>
      </c>
      <c r="BL6" s="36" t="str">
        <f t="shared" si="7"/>
        <v>-</v>
      </c>
      <c r="BM6" s="36">
        <f t="shared" si="7"/>
        <v>1044.8</v>
      </c>
      <c r="BN6" s="36">
        <f t="shared" si="7"/>
        <v>1081.8</v>
      </c>
      <c r="BO6" s="36">
        <f t="shared" si="7"/>
        <v>974.93</v>
      </c>
      <c r="BP6" s="35" t="str">
        <f>IF(BP7="","",IF(BP7="-","【-】","【"&amp;SUBSTITUTE(TEXT(BP7,"#,##0.00"),"-","△")&amp;"】"))</f>
        <v>【914.53】</v>
      </c>
      <c r="BQ6" s="36" t="str">
        <f>IF(BQ7="",NA(),BQ7)</f>
        <v>-</v>
      </c>
      <c r="BR6" s="36" t="str">
        <f t="shared" ref="BR6:BZ6" si="8">IF(BR7="",NA(),BR7)</f>
        <v>-</v>
      </c>
      <c r="BS6" s="36">
        <f t="shared" si="8"/>
        <v>42.47</v>
      </c>
      <c r="BT6" s="36">
        <f t="shared" si="8"/>
        <v>38.18</v>
      </c>
      <c r="BU6" s="36">
        <f t="shared" si="8"/>
        <v>40.72</v>
      </c>
      <c r="BV6" s="36" t="str">
        <f t="shared" si="8"/>
        <v>-</v>
      </c>
      <c r="BW6" s="36" t="str">
        <f t="shared" si="8"/>
        <v>-</v>
      </c>
      <c r="BX6" s="36">
        <f t="shared" si="8"/>
        <v>50.82</v>
      </c>
      <c r="BY6" s="36">
        <f t="shared" si="8"/>
        <v>52.19</v>
      </c>
      <c r="BZ6" s="36">
        <f t="shared" si="8"/>
        <v>55.32</v>
      </c>
      <c r="CA6" s="35" t="str">
        <f>IF(CA7="","",IF(CA7="-","【-】","【"&amp;SUBSTITUTE(TEXT(CA7,"#,##0.00"),"-","△")&amp;"】"))</f>
        <v>【55.73】</v>
      </c>
      <c r="CB6" s="36" t="str">
        <f>IF(CB7="",NA(),CB7)</f>
        <v>-</v>
      </c>
      <c r="CC6" s="36" t="str">
        <f t="shared" ref="CC6:CK6" si="9">IF(CC7="",NA(),CC7)</f>
        <v>-</v>
      </c>
      <c r="CD6" s="36">
        <f t="shared" si="9"/>
        <v>298.11</v>
      </c>
      <c r="CE6" s="36">
        <f t="shared" si="9"/>
        <v>332.25</v>
      </c>
      <c r="CF6" s="36">
        <f t="shared" si="9"/>
        <v>309.89</v>
      </c>
      <c r="CG6" s="36" t="str">
        <f t="shared" si="9"/>
        <v>-</v>
      </c>
      <c r="CH6" s="36" t="str">
        <f t="shared" si="9"/>
        <v>-</v>
      </c>
      <c r="CI6" s="36">
        <f t="shared" si="9"/>
        <v>300.52</v>
      </c>
      <c r="CJ6" s="36">
        <f t="shared" si="9"/>
        <v>296.14</v>
      </c>
      <c r="CK6" s="36">
        <f t="shared" si="9"/>
        <v>283.17</v>
      </c>
      <c r="CL6" s="35" t="str">
        <f>IF(CL7="","",IF(CL7="-","【-】","【"&amp;SUBSTITUTE(TEXT(CL7,"#,##0.00"),"-","△")&amp;"】"))</f>
        <v>【276.78】</v>
      </c>
      <c r="CM6" s="36" t="str">
        <f>IF(CM7="",NA(),CM7)</f>
        <v>-</v>
      </c>
      <c r="CN6" s="36" t="str">
        <f t="shared" ref="CN6:CV6" si="10">IF(CN7="",NA(),CN7)</f>
        <v>-</v>
      </c>
      <c r="CO6" s="36">
        <f t="shared" si="10"/>
        <v>61.47</v>
      </c>
      <c r="CP6" s="36">
        <f t="shared" si="10"/>
        <v>62.87</v>
      </c>
      <c r="CQ6" s="36">
        <f t="shared" si="10"/>
        <v>61.82</v>
      </c>
      <c r="CR6" s="36" t="str">
        <f t="shared" si="10"/>
        <v>-</v>
      </c>
      <c r="CS6" s="36" t="str">
        <f t="shared" si="10"/>
        <v>-</v>
      </c>
      <c r="CT6" s="36">
        <f t="shared" si="10"/>
        <v>53.24</v>
      </c>
      <c r="CU6" s="36">
        <f t="shared" si="10"/>
        <v>52.31</v>
      </c>
      <c r="CV6" s="36">
        <f t="shared" si="10"/>
        <v>60.65</v>
      </c>
      <c r="CW6" s="35" t="str">
        <f>IF(CW7="","",IF(CW7="-","【-】","【"&amp;SUBSTITUTE(TEXT(CW7,"#,##0.00"),"-","△")&amp;"】"))</f>
        <v>【59.15】</v>
      </c>
      <c r="CX6" s="36" t="str">
        <f>IF(CX7="",NA(),CX7)</f>
        <v>-</v>
      </c>
      <c r="CY6" s="36" t="str">
        <f t="shared" ref="CY6:DG6" si="11">IF(CY7="",NA(),CY7)</f>
        <v>-</v>
      </c>
      <c r="CZ6" s="36">
        <f t="shared" si="11"/>
        <v>91.08</v>
      </c>
      <c r="DA6" s="36">
        <f t="shared" si="11"/>
        <v>92.18</v>
      </c>
      <c r="DB6" s="36">
        <f t="shared" si="11"/>
        <v>94.62</v>
      </c>
      <c r="DC6" s="36" t="str">
        <f t="shared" si="11"/>
        <v>-</v>
      </c>
      <c r="DD6" s="36" t="str">
        <f t="shared" si="11"/>
        <v>-</v>
      </c>
      <c r="DE6" s="36">
        <f t="shared" si="11"/>
        <v>84.07</v>
      </c>
      <c r="DF6" s="36">
        <f t="shared" si="11"/>
        <v>84.32</v>
      </c>
      <c r="DG6" s="36">
        <f t="shared" si="11"/>
        <v>84.58</v>
      </c>
      <c r="DH6" s="35" t="str">
        <f>IF(DH7="","",IF(DH7="-","【-】","【"&amp;SUBSTITUTE(TEXT(DH7,"#,##0.00"),"-","△")&amp;"】"))</f>
        <v>【85.01】</v>
      </c>
      <c r="DI6" s="36" t="str">
        <f>IF(DI7="",NA(),DI7)</f>
        <v>-</v>
      </c>
      <c r="DJ6" s="36" t="str">
        <f t="shared" ref="DJ6:DR6" si="12">IF(DJ7="",NA(),DJ7)</f>
        <v>-</v>
      </c>
      <c r="DK6" s="36">
        <f t="shared" si="12"/>
        <v>4.5599999999999996</v>
      </c>
      <c r="DL6" s="36">
        <f t="shared" si="12"/>
        <v>10</v>
      </c>
      <c r="DM6" s="36">
        <f t="shared" si="12"/>
        <v>13.96</v>
      </c>
      <c r="DN6" s="36" t="str">
        <f t="shared" si="12"/>
        <v>-</v>
      </c>
      <c r="DO6" s="36" t="str">
        <f t="shared" si="12"/>
        <v>-</v>
      </c>
      <c r="DP6" s="36">
        <f t="shared" si="12"/>
        <v>20.68</v>
      </c>
      <c r="DQ6" s="36">
        <f t="shared" si="12"/>
        <v>22.41</v>
      </c>
      <c r="DR6" s="36">
        <f t="shared" si="12"/>
        <v>22.9</v>
      </c>
      <c r="DS6" s="35" t="str">
        <f>IF(DS7="","",IF(DS7="-","【-】","【"&amp;SUBSTITUTE(TEXT(DS7,"#,##0.00"),"-","△")&amp;"】"))</f>
        <v>【22.37】</v>
      </c>
      <c r="DT6" s="36" t="str">
        <f>IF(DT7="",NA(),DT7)</f>
        <v>-</v>
      </c>
      <c r="DU6" s="36" t="str">
        <f t="shared" ref="DU6:EC6" si="13">IF(DU7="",NA(),DU7)</f>
        <v>-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>
        <f t="shared" si="13"/>
        <v>0.08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6" t="str">
        <f>IF(EE7="",NA(),EE7)</f>
        <v>-</v>
      </c>
      <c r="EF6" s="36" t="str">
        <f t="shared" ref="EF6:EN6" si="14">IF(EF7="",NA(),EF7)</f>
        <v>-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>
        <f t="shared" si="14"/>
        <v>0.02</v>
      </c>
      <c r="EM6" s="36">
        <f t="shared" si="14"/>
        <v>0.01</v>
      </c>
      <c r="EN6" s="36">
        <f t="shared" si="14"/>
        <v>2.0499999999999998</v>
      </c>
      <c r="EO6" s="35" t="str">
        <f>IF(EO7="","",IF(EO7="-","【-】","【"&amp;SUBSTITUTE(TEXT(EO7,"#,##0.00"),"-","△")&amp;"】"))</f>
        <v>【1.58】</v>
      </c>
    </row>
    <row r="7" spans="1:148" s="37" customFormat="1">
      <c r="A7" s="29"/>
      <c r="B7" s="38">
        <v>2016</v>
      </c>
      <c r="C7" s="38">
        <v>252069</v>
      </c>
      <c r="D7" s="38">
        <v>46</v>
      </c>
      <c r="E7" s="38">
        <v>17</v>
      </c>
      <c r="F7" s="38">
        <v>5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80.55</v>
      </c>
      <c r="P7" s="39">
        <v>3.71</v>
      </c>
      <c r="Q7" s="39">
        <v>94.3</v>
      </c>
      <c r="R7" s="39">
        <v>2484</v>
      </c>
      <c r="S7" s="39">
        <v>131576</v>
      </c>
      <c r="T7" s="39">
        <v>67.819999999999993</v>
      </c>
      <c r="U7" s="39">
        <v>1940.08</v>
      </c>
      <c r="V7" s="39">
        <v>4888</v>
      </c>
      <c r="W7" s="39">
        <v>1.74</v>
      </c>
      <c r="X7" s="39">
        <v>2809.2</v>
      </c>
      <c r="Y7" s="39" t="s">
        <v>113</v>
      </c>
      <c r="Z7" s="39" t="s">
        <v>113</v>
      </c>
      <c r="AA7" s="39">
        <v>95.1</v>
      </c>
      <c r="AB7" s="39">
        <v>95.75</v>
      </c>
      <c r="AC7" s="39">
        <v>99.84</v>
      </c>
      <c r="AD7" s="39" t="s">
        <v>113</v>
      </c>
      <c r="AE7" s="39" t="s">
        <v>113</v>
      </c>
      <c r="AF7" s="39">
        <v>97.53</v>
      </c>
      <c r="AG7" s="39">
        <v>99.64</v>
      </c>
      <c r="AH7" s="39">
        <v>99.66</v>
      </c>
      <c r="AI7" s="39">
        <v>99.11</v>
      </c>
      <c r="AJ7" s="39" t="s">
        <v>113</v>
      </c>
      <c r="AK7" s="39" t="s">
        <v>113</v>
      </c>
      <c r="AL7" s="39">
        <v>23.58</v>
      </c>
      <c r="AM7" s="39">
        <v>47.23</v>
      </c>
      <c r="AN7" s="39">
        <v>48.29</v>
      </c>
      <c r="AO7" s="39" t="s">
        <v>113</v>
      </c>
      <c r="AP7" s="39" t="s">
        <v>113</v>
      </c>
      <c r="AQ7" s="39">
        <v>223.09</v>
      </c>
      <c r="AR7" s="39">
        <v>214.61</v>
      </c>
      <c r="AS7" s="39">
        <v>225.39</v>
      </c>
      <c r="AT7" s="39">
        <v>206.58</v>
      </c>
      <c r="AU7" s="39" t="s">
        <v>113</v>
      </c>
      <c r="AV7" s="39" t="s">
        <v>113</v>
      </c>
      <c r="AW7" s="39">
        <v>15.16</v>
      </c>
      <c r="AX7" s="39">
        <v>3.91</v>
      </c>
      <c r="AY7" s="39">
        <v>9.6300000000000008</v>
      </c>
      <c r="AZ7" s="39" t="s">
        <v>113</v>
      </c>
      <c r="BA7" s="39" t="s">
        <v>113</v>
      </c>
      <c r="BB7" s="39">
        <v>33.03</v>
      </c>
      <c r="BC7" s="39">
        <v>29.45</v>
      </c>
      <c r="BD7" s="39">
        <v>31.84</v>
      </c>
      <c r="BE7" s="39">
        <v>34.54</v>
      </c>
      <c r="BF7" s="39" t="s">
        <v>113</v>
      </c>
      <c r="BG7" s="39" t="s">
        <v>113</v>
      </c>
      <c r="BH7" s="39">
        <v>697.47</v>
      </c>
      <c r="BI7" s="39">
        <v>611.26</v>
      </c>
      <c r="BJ7" s="39">
        <v>538.29999999999995</v>
      </c>
      <c r="BK7" s="39" t="s">
        <v>113</v>
      </c>
      <c r="BL7" s="39" t="s">
        <v>113</v>
      </c>
      <c r="BM7" s="39">
        <v>1044.8</v>
      </c>
      <c r="BN7" s="39">
        <v>1081.8</v>
      </c>
      <c r="BO7" s="39">
        <v>974.93</v>
      </c>
      <c r="BP7" s="39">
        <v>914.53</v>
      </c>
      <c r="BQ7" s="39" t="s">
        <v>113</v>
      </c>
      <c r="BR7" s="39" t="s">
        <v>113</v>
      </c>
      <c r="BS7" s="39">
        <v>42.47</v>
      </c>
      <c r="BT7" s="39">
        <v>38.18</v>
      </c>
      <c r="BU7" s="39">
        <v>40.72</v>
      </c>
      <c r="BV7" s="39" t="s">
        <v>113</v>
      </c>
      <c r="BW7" s="39" t="s">
        <v>113</v>
      </c>
      <c r="BX7" s="39">
        <v>50.82</v>
      </c>
      <c r="BY7" s="39">
        <v>52.19</v>
      </c>
      <c r="BZ7" s="39">
        <v>55.32</v>
      </c>
      <c r="CA7" s="39">
        <v>55.73</v>
      </c>
      <c r="CB7" s="39" t="s">
        <v>113</v>
      </c>
      <c r="CC7" s="39" t="s">
        <v>113</v>
      </c>
      <c r="CD7" s="39">
        <v>298.11</v>
      </c>
      <c r="CE7" s="39">
        <v>332.25</v>
      </c>
      <c r="CF7" s="39">
        <v>309.89</v>
      </c>
      <c r="CG7" s="39" t="s">
        <v>113</v>
      </c>
      <c r="CH7" s="39" t="s">
        <v>113</v>
      </c>
      <c r="CI7" s="39">
        <v>300.52</v>
      </c>
      <c r="CJ7" s="39">
        <v>296.14</v>
      </c>
      <c r="CK7" s="39">
        <v>283.17</v>
      </c>
      <c r="CL7" s="39">
        <v>276.77999999999997</v>
      </c>
      <c r="CM7" s="39" t="s">
        <v>113</v>
      </c>
      <c r="CN7" s="39" t="s">
        <v>113</v>
      </c>
      <c r="CO7" s="39">
        <v>61.47</v>
      </c>
      <c r="CP7" s="39">
        <v>62.87</v>
      </c>
      <c r="CQ7" s="39">
        <v>61.82</v>
      </c>
      <c r="CR7" s="39" t="s">
        <v>113</v>
      </c>
      <c r="CS7" s="39" t="s">
        <v>113</v>
      </c>
      <c r="CT7" s="39">
        <v>53.24</v>
      </c>
      <c r="CU7" s="39">
        <v>52.31</v>
      </c>
      <c r="CV7" s="39">
        <v>60.65</v>
      </c>
      <c r="CW7" s="39">
        <v>59.15</v>
      </c>
      <c r="CX7" s="39" t="s">
        <v>113</v>
      </c>
      <c r="CY7" s="39" t="s">
        <v>113</v>
      </c>
      <c r="CZ7" s="39">
        <v>91.08</v>
      </c>
      <c r="DA7" s="39">
        <v>92.18</v>
      </c>
      <c r="DB7" s="39">
        <v>94.62</v>
      </c>
      <c r="DC7" s="39" t="s">
        <v>113</v>
      </c>
      <c r="DD7" s="39" t="s">
        <v>113</v>
      </c>
      <c r="DE7" s="39">
        <v>84.07</v>
      </c>
      <c r="DF7" s="39">
        <v>84.32</v>
      </c>
      <c r="DG7" s="39">
        <v>84.58</v>
      </c>
      <c r="DH7" s="39">
        <v>85.01</v>
      </c>
      <c r="DI7" s="39" t="s">
        <v>113</v>
      </c>
      <c r="DJ7" s="39" t="s">
        <v>113</v>
      </c>
      <c r="DK7" s="39">
        <v>4.5599999999999996</v>
      </c>
      <c r="DL7" s="39">
        <v>10</v>
      </c>
      <c r="DM7" s="39">
        <v>13.96</v>
      </c>
      <c r="DN7" s="39" t="s">
        <v>113</v>
      </c>
      <c r="DO7" s="39" t="s">
        <v>113</v>
      </c>
      <c r="DP7" s="39">
        <v>20.68</v>
      </c>
      <c r="DQ7" s="39">
        <v>22.41</v>
      </c>
      <c r="DR7" s="39">
        <v>22.9</v>
      </c>
      <c r="DS7" s="39">
        <v>22.37</v>
      </c>
      <c r="DT7" s="39" t="s">
        <v>113</v>
      </c>
      <c r="DU7" s="39" t="s">
        <v>113</v>
      </c>
      <c r="DV7" s="39">
        <v>0</v>
      </c>
      <c r="DW7" s="39">
        <v>0</v>
      </c>
      <c r="DX7" s="39">
        <v>0</v>
      </c>
      <c r="DY7" s="39" t="s">
        <v>113</v>
      </c>
      <c r="DZ7" s="39" t="s">
        <v>113</v>
      </c>
      <c r="EA7" s="39">
        <v>0.08</v>
      </c>
      <c r="EB7" s="39">
        <v>0</v>
      </c>
      <c r="EC7" s="39">
        <v>0</v>
      </c>
      <c r="ED7" s="39">
        <v>0</v>
      </c>
      <c r="EE7" s="39" t="s">
        <v>113</v>
      </c>
      <c r="EF7" s="39" t="s">
        <v>113</v>
      </c>
      <c r="EG7" s="39">
        <v>0</v>
      </c>
      <c r="EH7" s="39">
        <v>0</v>
      </c>
      <c r="EI7" s="39">
        <v>0</v>
      </c>
      <c r="EJ7" s="39" t="s">
        <v>113</v>
      </c>
      <c r="EK7" s="39" t="s">
        <v>113</v>
      </c>
      <c r="EL7" s="39">
        <v>0.02</v>
      </c>
      <c r="EM7" s="39">
        <v>0.01</v>
      </c>
      <c r="EN7" s="39">
        <v>2.0499999999999998</v>
      </c>
      <c r="EO7" s="39">
        <v>1.58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中西 美果</cp:lastModifiedBy>
  <cp:lastPrinted>2018-02-23T01:28:52Z</cp:lastPrinted>
  <dcterms:created xsi:type="dcterms:W3CDTF">2017-12-25T01:58:32Z</dcterms:created>
  <dcterms:modified xsi:type="dcterms:W3CDTF">2018-02-23T01:29:09Z</dcterms:modified>
  <cp:category/>
</cp:coreProperties>
</file>