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25" windowHeight="6225"/>
  </bookViews>
  <sheets>
    <sheet name="R7試算シート" sheetId="1" r:id="rId1"/>
  </sheets>
  <calcPr calcId="162913"/>
</workbook>
</file>

<file path=xl/calcChain.xml><?xml version="1.0" encoding="utf-8"?>
<calcChain xmlns="http://schemas.openxmlformats.org/spreadsheetml/2006/main">
  <c r="K27" i="1" l="1"/>
  <c r="Z18" i="1" l="1"/>
  <c r="U19" i="1" l="1"/>
  <c r="K28" i="1" s="1"/>
  <c r="K30" i="1"/>
  <c r="K29" i="1"/>
  <c r="Z22" i="1"/>
  <c r="Z21" i="1"/>
  <c r="Z20" i="1"/>
  <c r="Z19" i="1"/>
  <c r="E30" i="1" s="1"/>
  <c r="U21" i="1"/>
  <c r="U22" i="1"/>
  <c r="U18" i="1"/>
  <c r="E27" i="1"/>
  <c r="E28" i="1" s="1"/>
  <c r="U20" i="1"/>
  <c r="H27" i="1"/>
  <c r="H28" i="1" s="1"/>
  <c r="H30" i="1" l="1"/>
  <c r="H29" i="1"/>
  <c r="H31" i="1" s="1"/>
  <c r="E29" i="1"/>
  <c r="E31" i="1" s="1"/>
  <c r="K31" i="1"/>
  <c r="K32" i="1"/>
  <c r="H32" i="1" l="1"/>
  <c r="H34" i="1" s="1"/>
  <c r="E32" i="1"/>
  <c r="E34" i="1" s="1"/>
  <c r="K34" i="1"/>
  <c r="H33" i="1"/>
  <c r="K33" i="1"/>
  <c r="E33" i="1" l="1"/>
  <c r="F35" i="1"/>
  <c r="F36" i="1" s="1"/>
</calcChain>
</file>

<file path=xl/sharedStrings.xml><?xml version="1.0" encoding="utf-8"?>
<sst xmlns="http://schemas.openxmlformats.org/spreadsheetml/2006/main" count="65" uniqueCount="56">
  <si>
    <t>世　　　帯　　　主
お　よ　び
加 入 さ れ る 方</t>
  </si>
  <si>
    <t>…</t>
  </si>
  <si>
    <t>入力セル</t>
  </si>
  <si>
    <t>自動計算セル</t>
  </si>
  <si>
    <t xml:space="preserve"> ●  税    額    の    計    算</t>
  </si>
  <si>
    <t>医療分</t>
  </si>
  <si>
    <t>支援分</t>
  </si>
  <si>
    <t>介護分</t>
  </si>
  <si>
    <t>摘  要</t>
  </si>
  <si>
    <t xml:space="preserve"> ●  税    率</t>
  </si>
  <si>
    <t>課税対象額</t>
  </si>
  <si>
    <t>計算税額</t>
  </si>
  <si>
    <t>所得割額</t>
  </si>
  <si>
    <t>均等割額</t>
  </si>
  <si>
    <t>平等割額</t>
  </si>
  <si>
    <t>１世帯あたり</t>
  </si>
  <si>
    <t>計</t>
  </si>
  <si>
    <t xml:space="preserve"> ● 課税限度額</t>
  </si>
  <si>
    <t>軽減額</t>
  </si>
  <si>
    <t>限度超過額</t>
  </si>
  <si>
    <t>課   税   額</t>
  </si>
  <si>
    <t>１年間の税額</t>
  </si>
  <si>
    <t>約</t>
  </si>
  <si>
    <t>円</t>
  </si>
  <si>
    <t>医＋支＋介</t>
  </si>
  <si>
    <t>参考（１か月当り）</t>
  </si>
  <si>
    <t>氏　　名</t>
    <phoneticPr fontId="2"/>
  </si>
  <si>
    <t>擬主</t>
    <phoneticPr fontId="2"/>
  </si>
  <si>
    <t>所得種類</t>
    <phoneticPr fontId="2"/>
  </si>
  <si>
    <t xml:space="preserve">擬主に“１”を入力。
</t>
    <phoneticPr fontId="2"/>
  </si>
  <si>
    <t xml:space="preserve">擬主：世帯主で国民健康保険加入者でない方
</t>
    <phoneticPr fontId="2"/>
  </si>
  <si>
    <t>給与・年金所得がある場合は“1”を入力</t>
    <phoneticPr fontId="2"/>
  </si>
  <si>
    <t>100円未満切捨</t>
  </si>
  <si>
    <t>（医＋支＋介）÷12</t>
  </si>
  <si>
    <t>世帯主と世帯内の国民健康保険加入者の</t>
  </si>
  <si>
    <t>（世帯主が国民健康保険加入者でない場合</t>
  </si>
  <si>
    <t>は右欄の擬主欄に“1”を入力</t>
  </si>
  <si>
    <t>令和６年中（1/1～12/31）の
総所得金額等</t>
    <rPh sb="18" eb="21">
      <t>ソウショトク</t>
    </rPh>
    <rPh sb="21" eb="23">
      <t>キンガク</t>
    </rPh>
    <rPh sb="23" eb="24">
      <t>トウ</t>
    </rPh>
    <phoneticPr fontId="2"/>
  </si>
  <si>
    <t>先物取引に係る雑所得等の金額等が含まれます。</t>
    <phoneticPr fontId="2"/>
  </si>
  <si>
    <t>給与・事業・雑・営業・譲渡・不動産・配当・利子・農業・一時所得等の他に、</t>
    <phoneticPr fontId="2"/>
  </si>
  <si>
    <t>山林所得金額、短期譲渡・長期譲渡所得の特別控除後の金額、</t>
    <phoneticPr fontId="2"/>
  </si>
  <si>
    <t>上場株式等に係る配当所得の金額、株式等に係る譲渡所得等の金額、</t>
    <phoneticPr fontId="2"/>
  </si>
  <si>
    <t>令和７年度草津市国民健康保険税の試算シート</t>
    <rPh sb="5" eb="8">
      <t>クサツシ</t>
    </rPh>
    <rPh sb="16" eb="18">
      <t>シサン</t>
    </rPh>
    <phoneticPr fontId="2"/>
  </si>
  <si>
    <t>Ａ×税率</t>
    <phoneticPr fontId="2"/>
  </si>
  <si>
    <r>
      <t xml:space="preserve">課税対象額（A）　　
</t>
    </r>
    <r>
      <rPr>
        <b/>
        <sz val="9"/>
        <rFont val="Yu Gothic UI"/>
        <family val="3"/>
        <charset val="128"/>
      </rPr>
      <t>基礎控除４３万円</t>
    </r>
    <rPh sb="0" eb="5">
      <t>カゼイタイショウガク</t>
    </rPh>
    <rPh sb="11" eb="13">
      <t>キソ</t>
    </rPh>
    <phoneticPr fontId="2"/>
  </si>
  <si>
    <t>A</t>
    <phoneticPr fontId="2"/>
  </si>
  <si>
    <t>加入</t>
    <rPh sb="0" eb="2">
      <t>カニュウ</t>
    </rPh>
    <phoneticPr fontId="2"/>
  </si>
  <si>
    <t>（給与・年金所得がなければ、入力しない）</t>
    <phoneticPr fontId="2"/>
  </si>
  <si>
    <t xml:space="preserve">（擬主がいなければ、入力しない）
</t>
    <phoneticPr fontId="2"/>
  </si>
  <si>
    <t>加入者数×税率</t>
    <rPh sb="0" eb="2">
      <t>カニュウ</t>
    </rPh>
    <phoneticPr fontId="2"/>
  </si>
  <si>
    <t>（注）税率、課税限度額は令和7年度適用のものです。税率等は毎年度変更になる場合があります。</t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</si>
  <si>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2"/>
  </si>
  <si>
    <t>氏名を入力。</t>
    <phoneticPr fontId="2"/>
  </si>
  <si>
    <r>
      <t xml:space="preserve">下記の表（黄色セルのみ）に必要な情報を入力することで、令和７年度（令和７年４月～令和８年３月分）の国民健康保険税の試算をすることができます。
</t>
    </r>
    <r>
      <rPr>
        <b/>
        <sz val="12"/>
        <color indexed="10"/>
        <rFont val="Yu Gothic UI"/>
        <family val="3"/>
        <charset val="128"/>
      </rPr>
      <t>【注意】結果はあくまでも試算です。実際の保険税とは異なる場合があります。</t>
    </r>
    <rPh sb="0" eb="2">
      <t>カキ</t>
    </rPh>
    <rPh sb="55" eb="56">
      <t>ゼイ</t>
    </rPh>
    <rPh sb="93" eb="94">
      <t>ゼイ</t>
    </rPh>
    <phoneticPr fontId="2"/>
  </si>
  <si>
    <r>
      <t xml:space="preserve">年齢区分
</t>
    </r>
    <r>
      <rPr>
        <b/>
        <sz val="11"/>
        <rFont val="Yu Gothic UI"/>
        <family val="3"/>
        <charset val="128"/>
      </rPr>
      <t>（4月1日時点）</t>
    </r>
    <rPh sb="0" eb="4">
      <t>ネンレイクブン</t>
    </rPh>
    <rPh sb="7" eb="8">
      <t>ガツ</t>
    </rPh>
    <rPh sb="9" eb="10">
      <t>ニチ</t>
    </rPh>
    <rPh sb="10" eb="12">
      <t>ジテン</t>
    </rPh>
    <phoneticPr fontId="2"/>
  </si>
  <si>
    <r>
      <t xml:space="preserve">※注意事項※
</t>
    </r>
    <r>
      <rPr>
        <b/>
        <sz val="12"/>
        <rFont val="Yu Gothic UI"/>
        <family val="3"/>
        <charset val="128"/>
      </rPr>
      <t xml:space="preserve">①このエクセルシートによる計算はあくまで概算となります。所得額に専従者給与がある方や６５歳以上で公的年金等所得のある方、専従者控除を申告されている方、申告分離課税制度を利用されている方等につきましては、このシートにて正しく計算することができないことがあります。
実際の決定税額は、国民健康保険加入後、納税通知書または賦課更正（決定）通知書をもってお知らせします。
②次の場合等は、このエクセルシートによる計算に対応しておりませんので、下記までお問い合わせください。
 ・年度途中に加入者の人数や所得が変わる場合
 ・加入者が年度途中で40歳に到達し介護保険第2号被保険者となったり、65歳に到達し介護保険第1号被保険者となる場合、
  または75歳に到達し後期高齢者医療制度の加入者となる場合
 ・特定同一世帯員が含まれる場合
 ・総所得金額等が2,400万円を超える方
 ・非自発的失業軽減が適用される場合
 ・災害、所得の減少等により保険税の減免が適用される場合
 ・加入者に未就学児が含まれる場合
【問い合わせ先】
税務課　諸税管理係　　
草津市役所　１階　８番窓口
℡０７７－５６１－２３０８（直通）
</t>
    </r>
    <rPh sb="157" eb="162">
      <t>ノウゼイツウチショ</t>
    </rPh>
    <rPh sb="165" eb="169">
      <t>フカコウセイ</t>
    </rPh>
    <rPh sb="170" eb="172">
      <t>ケッテイ</t>
    </rPh>
    <rPh sb="173" eb="176">
      <t>ツウチショ</t>
    </rPh>
    <rPh sb="191" eb="192">
      <t>ツギ</t>
    </rPh>
    <rPh sb="193" eb="195">
      <t>バアイ</t>
    </rPh>
    <rPh sb="195" eb="196">
      <t>トウ</t>
    </rPh>
    <rPh sb="210" eb="212">
      <t>ケイサン</t>
    </rPh>
    <rPh sb="213" eb="215">
      <t>タイオウ</t>
    </rPh>
    <rPh sb="225" eb="227">
      <t>カキ</t>
    </rPh>
    <rPh sb="230" eb="231">
      <t>ト</t>
    </rPh>
    <rPh sb="232" eb="233">
      <t>ア</t>
    </rPh>
    <rPh sb="250" eb="251">
      <t>シャ</t>
    </rPh>
    <rPh sb="252" eb="254">
      <t>ニンズウ</t>
    </rPh>
    <rPh sb="255" eb="257">
      <t>ショトク</t>
    </rPh>
    <rPh sb="258" eb="259">
      <t>カ</t>
    </rPh>
    <rPh sb="261" eb="263">
      <t>バアイ</t>
    </rPh>
    <rPh sb="363" eb="364">
      <t>イン</t>
    </rPh>
    <rPh sb="396" eb="399">
      <t>ヒジハツ</t>
    </rPh>
    <rPh sb="399" eb="400">
      <t>テキ</t>
    </rPh>
    <rPh sb="400" eb="404">
      <t>シツギョウケイゲン</t>
    </rPh>
    <rPh sb="405" eb="407">
      <t>テキヨウ</t>
    </rPh>
    <rPh sb="410" eb="412">
      <t>バアイ</t>
    </rPh>
    <rPh sb="429" eb="430">
      <t>ゼイ</t>
    </rPh>
    <rPh sb="444" eb="447">
      <t>カニュウシャ</t>
    </rPh>
    <rPh sb="448" eb="452">
      <t>ミシュウガクジ</t>
    </rPh>
    <rPh sb="453" eb="454">
      <t>フク</t>
    </rPh>
    <rPh sb="457" eb="459">
      <t>バアイ</t>
    </rPh>
    <rPh sb="462" eb="463">
      <t>ト</t>
    </rPh>
    <rPh sb="464" eb="465">
      <t>ア</t>
    </rPh>
    <rPh sb="467" eb="46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</si>
</sst>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_);[Red]\(0\)"/>
    <numFmt numFmtId="178" formatCode="\¥#,##0;&quot;¥-&quot;#,##0"/>
    <numFmt numFmtId="179" formatCode="\¥#,##0_);[Red]&quot;(¥&quot;#,##0\)"/>
    <numFmt numFmtId="180" formatCode="#,##0&quot;円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Yu Gothic UI"/>
      <family val="3"/>
      <charset val="128"/>
    </font>
    <font>
      <sz val="11"/>
      <name val="Yu Gothic UI"/>
      <family val="3"/>
      <charset val="128"/>
    </font>
    <font>
      <b/>
      <sz val="10"/>
      <name val="Yu Gothic UI"/>
      <family val="3"/>
      <charset val="128"/>
    </font>
    <font>
      <b/>
      <sz val="11"/>
      <name val="Yu Gothic UI"/>
      <family val="3"/>
      <charset val="128"/>
    </font>
    <font>
      <sz val="9"/>
      <name val="Yu Gothic UI"/>
      <family val="3"/>
      <charset val="128"/>
    </font>
    <font>
      <b/>
      <sz val="9"/>
      <color indexed="8"/>
      <name val="Yu Gothic UI"/>
      <family val="3"/>
      <charset val="128"/>
    </font>
    <font>
      <b/>
      <u val="double"/>
      <sz val="11"/>
      <name val="Yu Gothic UI"/>
      <family val="3"/>
      <charset val="128"/>
    </font>
    <font>
      <b/>
      <sz val="9"/>
      <name val="Yu Gothic UI"/>
      <family val="3"/>
      <charset val="128"/>
    </font>
    <font>
      <b/>
      <u/>
      <sz val="12"/>
      <color indexed="10"/>
      <name val="Yu Gothic UI"/>
      <family val="3"/>
      <charset val="128"/>
    </font>
    <font>
      <b/>
      <sz val="12"/>
      <color indexed="10"/>
      <name val="Yu Gothic UI"/>
      <family val="3"/>
      <charset val="128"/>
    </font>
    <font>
      <b/>
      <sz val="12"/>
      <name val="Yu Gothic UI"/>
      <family val="3"/>
      <charset val="128"/>
    </font>
    <font>
      <sz val="10"/>
      <name val="Yu Gothic UI"/>
      <family val="3"/>
      <charset val="128"/>
    </font>
    <font>
      <b/>
      <sz val="8"/>
      <name val="Yu Gothic UI"/>
      <family val="3"/>
      <charset val="128"/>
    </font>
    <font>
      <sz val="8"/>
      <name val="Yu Gothic UI"/>
      <family val="3"/>
      <charset val="128"/>
    </font>
    <font>
      <b/>
      <u/>
      <sz val="12"/>
      <name val="Yu Gothic UI"/>
      <family val="3"/>
      <charset val="128"/>
    </font>
    <font>
      <b/>
      <sz val="9"/>
      <color rgb="FF000000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CCFFFF"/>
        <bgColor indexed="22"/>
      </patternFill>
    </fill>
    <fill>
      <patternFill patternType="solid">
        <fgColor theme="5" tint="0.79998168889431442"/>
        <b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176" fontId="1" fillId="0" borderId="0" applyBorder="0" applyProtection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center"/>
    </xf>
    <xf numFmtId="176" fontId="6" fillId="0" borderId="0" xfId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8" fillId="4" borderId="1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176" fontId="4" fillId="0" borderId="0" xfId="1" applyFont="1" applyBorder="1" applyAlignment="1" applyProtection="1">
      <alignment vertical="center"/>
    </xf>
    <xf numFmtId="0" fontId="7" fillId="4" borderId="2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4" fillId="4" borderId="0" xfId="0" applyFont="1" applyFill="1" applyBorder="1"/>
    <xf numFmtId="0" fontId="4" fillId="4" borderId="5" xfId="0" applyFont="1" applyFill="1" applyBorder="1"/>
    <xf numFmtId="0" fontId="4" fillId="4" borderId="3" xfId="0" applyFont="1" applyFill="1" applyBorder="1" applyAlignment="1" applyProtection="1">
      <alignment vertical="center"/>
    </xf>
    <xf numFmtId="0" fontId="18" fillId="4" borderId="6" xfId="0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7" fillId="4" borderId="7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18" fillId="4" borderId="8" xfId="0" applyFont="1" applyFill="1" applyBorder="1" applyAlignment="1">
      <alignment vertical="center"/>
    </xf>
    <xf numFmtId="0" fontId="4" fillId="4" borderId="8" xfId="0" applyFont="1" applyFill="1" applyBorder="1" applyAlignment="1" applyProtection="1">
      <alignment vertical="center"/>
    </xf>
    <xf numFmtId="176" fontId="5" fillId="0" borderId="0" xfId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76" fontId="4" fillId="0" borderId="0" xfId="1" applyFont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14" fillId="0" borderId="0" xfId="1" applyFont="1" applyBorder="1" applyAlignment="1" applyProtection="1">
      <alignment horizontal="center" vertical="center"/>
    </xf>
    <xf numFmtId="0" fontId="16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center"/>
    </xf>
    <xf numFmtId="0" fontId="18" fillId="4" borderId="22" xfId="0" applyFont="1" applyFill="1" applyBorder="1" applyAlignment="1">
      <alignment vertical="center"/>
    </xf>
    <xf numFmtId="0" fontId="18" fillId="4" borderId="23" xfId="0" applyFont="1" applyFill="1" applyBorder="1" applyAlignment="1">
      <alignment vertical="center"/>
    </xf>
    <xf numFmtId="0" fontId="18" fillId="4" borderId="24" xfId="0" applyFont="1" applyFill="1" applyBorder="1" applyAlignment="1">
      <alignment vertical="center"/>
    </xf>
    <xf numFmtId="0" fontId="4" fillId="6" borderId="25" xfId="0" applyFont="1" applyFill="1" applyBorder="1" applyAlignment="1" applyProtection="1">
      <alignment horizontal="center" vertical="center"/>
    </xf>
    <xf numFmtId="0" fontId="4" fillId="6" borderId="26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</xf>
    <xf numFmtId="178" fontId="4" fillId="5" borderId="29" xfId="0" applyNumberFormat="1" applyFont="1" applyFill="1" applyBorder="1" applyAlignment="1" applyProtection="1">
      <alignment horizontal="center" vertical="center"/>
      <protection locked="0"/>
    </xf>
    <xf numFmtId="178" fontId="4" fillId="2" borderId="37" xfId="0" applyNumberFormat="1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textRotation="255" wrapText="1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177" fontId="4" fillId="5" borderId="20" xfId="0" applyNumberFormat="1" applyFont="1" applyFill="1" applyBorder="1" applyAlignment="1" applyProtection="1">
      <alignment horizontal="center" vertical="center"/>
      <protection locked="0"/>
    </xf>
    <xf numFmtId="10" fontId="10" fillId="7" borderId="17" xfId="1" applyNumberFormat="1" applyFont="1" applyFill="1" applyBorder="1" applyAlignment="1" applyProtection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76" fontId="5" fillId="0" borderId="10" xfId="1" applyFont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177" fontId="4" fillId="5" borderId="21" xfId="0" applyNumberFormat="1" applyFont="1" applyFill="1" applyBorder="1" applyAlignment="1" applyProtection="1">
      <alignment horizontal="center" vertical="center"/>
      <protection locked="0"/>
    </xf>
    <xf numFmtId="178" fontId="4" fillId="5" borderId="38" xfId="0" applyNumberFormat="1" applyFont="1" applyFill="1" applyBorder="1" applyAlignment="1" applyProtection="1">
      <alignment horizontal="center" vertical="center"/>
      <protection locked="0"/>
    </xf>
    <xf numFmtId="178" fontId="4" fillId="2" borderId="39" xfId="0" applyNumberFormat="1" applyFont="1" applyFill="1" applyBorder="1" applyAlignment="1" applyProtection="1">
      <alignment horizontal="center" vertical="center"/>
    </xf>
    <xf numFmtId="176" fontId="6" fillId="0" borderId="0" xfId="1" applyFont="1" applyBorder="1" applyAlignment="1" applyProtection="1">
      <alignment vertical="center"/>
    </xf>
    <xf numFmtId="179" fontId="5" fillId="0" borderId="27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vertical="center"/>
    </xf>
    <xf numFmtId="0" fontId="5" fillId="7" borderId="9" xfId="0" applyFont="1" applyFill="1" applyBorder="1" applyAlignment="1">
      <alignment horizontal="center" vertical="center"/>
    </xf>
    <xf numFmtId="10" fontId="8" fillId="7" borderId="27" xfId="0" applyNumberFormat="1" applyFont="1" applyFill="1" applyBorder="1" applyAlignment="1">
      <alignment horizontal="right" vertical="center"/>
    </xf>
    <xf numFmtId="0" fontId="5" fillId="7" borderId="34" xfId="0" applyFont="1" applyFill="1" applyBorder="1" applyAlignment="1">
      <alignment horizontal="center" vertical="center"/>
    </xf>
    <xf numFmtId="0" fontId="17" fillId="0" borderId="36" xfId="0" applyFont="1" applyFill="1" applyBorder="1" applyAlignment="1" applyProtection="1">
      <alignment horizontal="left" vertical="top" wrapText="1"/>
    </xf>
    <xf numFmtId="0" fontId="5" fillId="7" borderId="1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shrinkToFit="1"/>
    </xf>
    <xf numFmtId="10" fontId="8" fillId="7" borderId="20" xfId="1" applyNumberFormat="1" applyFont="1" applyFill="1" applyBorder="1" applyAlignment="1" applyProtection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left" vertical="center"/>
    </xf>
    <xf numFmtId="180" fontId="8" fillId="7" borderId="18" xfId="1" applyNumberFormat="1" applyFont="1" applyFill="1" applyBorder="1" applyAlignment="1" applyProtection="1">
      <alignment horizontal="right" vertical="center"/>
    </xf>
    <xf numFmtId="180" fontId="10" fillId="7" borderId="35" xfId="1" applyNumberFormat="1" applyFont="1" applyFill="1" applyBorder="1" applyAlignment="1" applyProtection="1">
      <alignment horizontal="right" vertical="center"/>
    </xf>
    <xf numFmtId="180" fontId="10" fillId="7" borderId="17" xfId="1" applyNumberFormat="1" applyFont="1" applyFill="1" applyBorder="1" applyAlignment="1" applyProtection="1">
      <alignment horizontal="right" vertical="center"/>
    </xf>
    <xf numFmtId="180" fontId="8" fillId="7" borderId="35" xfId="0" applyNumberFormat="1" applyFont="1" applyFill="1" applyBorder="1" applyAlignment="1">
      <alignment horizontal="right" vertical="center"/>
    </xf>
    <xf numFmtId="180" fontId="8" fillId="7" borderId="21" xfId="1" applyNumberFormat="1" applyFont="1" applyFill="1" applyBorder="1" applyAlignment="1" applyProtection="1">
      <alignment horizontal="right" vertical="center"/>
    </xf>
    <xf numFmtId="180" fontId="8" fillId="7" borderId="27" xfId="0" applyNumberFormat="1" applyFont="1" applyFill="1" applyBorder="1" applyAlignment="1">
      <alignment horizontal="right" vertical="center"/>
    </xf>
    <xf numFmtId="180" fontId="10" fillId="7" borderId="18" xfId="1" applyNumberFormat="1" applyFont="1" applyFill="1" applyBorder="1" applyAlignment="1" applyProtection="1">
      <alignment horizontal="right" vertical="center"/>
    </xf>
    <xf numFmtId="180" fontId="8" fillId="7" borderId="20" xfId="1" applyNumberFormat="1" applyFont="1" applyFill="1" applyBorder="1" applyAlignment="1" applyProtection="1">
      <alignment horizontal="right" vertical="center"/>
    </xf>
    <xf numFmtId="0" fontId="15" fillId="0" borderId="21" xfId="0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/>
    </xf>
    <xf numFmtId="180" fontId="10" fillId="7" borderId="21" xfId="1" applyNumberFormat="1" applyFont="1" applyFill="1" applyBorder="1" applyAlignment="1" applyProtection="1">
      <alignment horizontal="right" vertical="center" shrinkToFit="1"/>
    </xf>
    <xf numFmtId="179" fontId="5" fillId="0" borderId="33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176" fontId="7" fillId="0" borderId="0" xfId="1" applyFont="1" applyBorder="1" applyAlignment="1" applyProtection="1">
      <alignment horizontal="right" vertical="top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14</xdr:row>
      <xdr:rowOff>19050</xdr:rowOff>
    </xdr:from>
    <xdr:to>
      <xdr:col>5</xdr:col>
      <xdr:colOff>247650</xdr:colOff>
      <xdr:row>16</xdr:row>
      <xdr:rowOff>142875</xdr:rowOff>
    </xdr:to>
    <xdr:cxnSp macro="">
      <xdr:nvCxnSpPr>
        <xdr:cNvPr id="1380" name="直線矢印コネクタ 5"/>
        <xdr:cNvCxnSpPr>
          <a:cxnSpLocks noChangeShapeType="1"/>
        </xdr:cNvCxnSpPr>
      </xdr:nvCxnSpPr>
      <xdr:spPr bwMode="auto">
        <a:xfrm>
          <a:off x="2019300" y="3133725"/>
          <a:ext cx="0" cy="4286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542925</xdr:colOff>
      <xdr:row>14</xdr:row>
      <xdr:rowOff>19050</xdr:rowOff>
    </xdr:from>
    <xdr:to>
      <xdr:col>24</xdr:col>
      <xdr:colOff>161925</xdr:colOff>
      <xdr:row>16</xdr:row>
      <xdr:rowOff>152400</xdr:rowOff>
    </xdr:to>
    <xdr:cxnSp macro="">
      <xdr:nvCxnSpPr>
        <xdr:cNvPr id="1381" name="直線矢印コネクタ 19"/>
        <xdr:cNvCxnSpPr>
          <a:cxnSpLocks noChangeShapeType="1"/>
        </xdr:cNvCxnSpPr>
      </xdr:nvCxnSpPr>
      <xdr:spPr bwMode="auto">
        <a:xfrm>
          <a:off x="9201150" y="3133725"/>
          <a:ext cx="523875" cy="4381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257175</xdr:colOff>
      <xdr:row>13</xdr:row>
      <xdr:rowOff>190500</xdr:rowOff>
    </xdr:from>
    <xdr:to>
      <xdr:col>26</xdr:col>
      <xdr:colOff>276225</xdr:colOff>
      <xdr:row>16</xdr:row>
      <xdr:rowOff>133350</xdr:rowOff>
    </xdr:to>
    <xdr:cxnSp macro="">
      <xdr:nvCxnSpPr>
        <xdr:cNvPr id="1382" name="直線矢印コネクタ 22"/>
        <xdr:cNvCxnSpPr>
          <a:cxnSpLocks noChangeShapeType="1"/>
        </xdr:cNvCxnSpPr>
      </xdr:nvCxnSpPr>
      <xdr:spPr bwMode="auto">
        <a:xfrm>
          <a:off x="10848975" y="3105150"/>
          <a:ext cx="19050" cy="4476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295275</xdr:colOff>
      <xdr:row>14</xdr:row>
      <xdr:rowOff>9525</xdr:rowOff>
    </xdr:from>
    <xdr:to>
      <xdr:col>12</xdr:col>
      <xdr:colOff>295275</xdr:colOff>
      <xdr:row>16</xdr:row>
      <xdr:rowOff>95250</xdr:rowOff>
    </xdr:to>
    <xdr:cxnSp macro="">
      <xdr:nvCxnSpPr>
        <xdr:cNvPr id="1383" name="直線矢印コネクタ 5"/>
        <xdr:cNvCxnSpPr>
          <a:cxnSpLocks noChangeShapeType="1"/>
        </xdr:cNvCxnSpPr>
      </xdr:nvCxnSpPr>
      <xdr:spPr bwMode="auto">
        <a:xfrm>
          <a:off x="3886200" y="3124200"/>
          <a:ext cx="0" cy="3905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276225</xdr:colOff>
      <xdr:row>9</xdr:row>
      <xdr:rowOff>190500</xdr:rowOff>
    </xdr:from>
    <xdr:to>
      <xdr:col>17</xdr:col>
      <xdr:colOff>276225</xdr:colOff>
      <xdr:row>16</xdr:row>
      <xdr:rowOff>95250</xdr:rowOff>
    </xdr:to>
    <xdr:cxnSp macro="">
      <xdr:nvCxnSpPr>
        <xdr:cNvPr id="1384" name="直線矢印コネクタ 5"/>
        <xdr:cNvCxnSpPr>
          <a:cxnSpLocks noChangeShapeType="1"/>
        </xdr:cNvCxnSpPr>
      </xdr:nvCxnSpPr>
      <xdr:spPr bwMode="auto">
        <a:xfrm>
          <a:off x="5981700" y="2305050"/>
          <a:ext cx="0" cy="12096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B1:AB46"/>
  <sheetViews>
    <sheetView tabSelected="1" zoomScaleNormal="100" workbookViewId="0">
      <selection activeCell="Y9" sqref="Y9"/>
    </sheetView>
  </sheetViews>
  <sheetFormatPr defaultRowHeight="16.5" x14ac:dyDescent="0.15"/>
  <cols>
    <col min="1" max="1" width="5.25" style="2" customWidth="1"/>
    <col min="2" max="4" width="4.625" style="2" customWidth="1"/>
    <col min="5" max="7" width="4.125" style="2" customWidth="1"/>
    <col min="8" max="10" width="4.125" style="11" customWidth="1"/>
    <col min="11" max="11" width="2.625" style="2" customWidth="1"/>
    <col min="12" max="12" width="0.625" style="2" customWidth="1"/>
    <col min="13" max="13" width="8.5" style="2" customWidth="1"/>
    <col min="14" max="14" width="2.375" style="2" customWidth="1"/>
    <col min="15" max="15" width="4.5" style="2" customWidth="1"/>
    <col min="16" max="16" width="8.5" style="2" customWidth="1"/>
    <col min="17" max="17" width="4.25" style="2" customWidth="1"/>
    <col min="18" max="23" width="7.75" style="2" customWidth="1"/>
    <col min="24" max="24" width="4.125" style="2" customWidth="1"/>
    <col min="25" max="26" width="6.75" style="2" customWidth="1"/>
    <col min="27" max="27" width="6.125" style="2" customWidth="1"/>
    <col min="28" max="16384" width="9" style="2"/>
  </cols>
  <sheetData>
    <row r="1" spans="2:28" s="59" customFormat="1" ht="48.75" customHeight="1" x14ac:dyDescent="0.1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2:28" ht="21.95" customHeight="1" x14ac:dyDescent="0.15">
      <c r="B2" s="106" t="s">
        <v>53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2:28" ht="9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2:28" ht="12" customHeight="1" x14ac:dyDescent="0.1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2:28" ht="12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2:28" ht="15.75" customHeight="1" thickBot="1" x14ac:dyDescent="0.35">
      <c r="G6" s="1"/>
      <c r="H6" s="1"/>
      <c r="I6" s="1"/>
      <c r="J6" s="1"/>
      <c r="K6" s="49"/>
      <c r="L6" s="49"/>
      <c r="M6" s="49"/>
      <c r="N6" s="49"/>
      <c r="O6" s="49"/>
      <c r="P6" s="49"/>
      <c r="Q6" s="49"/>
      <c r="S6" s="52"/>
      <c r="T6" s="52"/>
      <c r="U6" s="52"/>
      <c r="V6" s="52"/>
      <c r="W6" s="52"/>
      <c r="X6" s="1"/>
      <c r="Y6" s="1"/>
      <c r="Z6" s="1"/>
      <c r="AA6" s="1"/>
    </row>
    <row r="7" spans="2:28" ht="15.75" customHeight="1" thickBot="1" x14ac:dyDescent="0.35">
      <c r="B7" s="47"/>
      <c r="C7" s="48"/>
      <c r="D7" s="31" t="s">
        <v>1</v>
      </c>
      <c r="E7" s="32" t="s">
        <v>2</v>
      </c>
      <c r="F7" s="33"/>
      <c r="G7" s="1"/>
      <c r="H7" s="34"/>
      <c r="I7" s="35"/>
      <c r="J7" s="31" t="s">
        <v>1</v>
      </c>
      <c r="K7" s="32" t="s">
        <v>3</v>
      </c>
      <c r="L7" s="33"/>
      <c r="M7" s="1"/>
      <c r="O7" s="49"/>
      <c r="P7" s="53" t="s">
        <v>39</v>
      </c>
      <c r="Q7" s="54"/>
      <c r="R7" s="54"/>
      <c r="S7" s="54"/>
      <c r="T7" s="54"/>
      <c r="U7" s="54"/>
      <c r="V7" s="14"/>
      <c r="Y7" s="1"/>
    </row>
    <row r="8" spans="2:28" ht="15.75" customHeight="1" x14ac:dyDescent="0.3">
      <c r="M8" s="49"/>
      <c r="N8" s="49"/>
      <c r="O8" s="49"/>
      <c r="P8" s="55" t="s">
        <v>40</v>
      </c>
      <c r="Q8" s="50"/>
      <c r="R8" s="50"/>
      <c r="S8" s="50"/>
      <c r="T8" s="50"/>
      <c r="U8" s="50"/>
      <c r="V8" s="17"/>
      <c r="Y8" s="1"/>
    </row>
    <row r="9" spans="2:28" ht="15.75" customHeight="1" x14ac:dyDescent="0.3">
      <c r="J9" s="1"/>
      <c r="K9" s="49"/>
      <c r="L9" s="49"/>
      <c r="M9" s="49"/>
      <c r="N9" s="49"/>
      <c r="O9" s="49"/>
      <c r="P9" s="55" t="s">
        <v>41</v>
      </c>
      <c r="Q9" s="50"/>
      <c r="R9" s="50"/>
      <c r="S9" s="50"/>
      <c r="T9" s="50"/>
      <c r="U9" s="50"/>
      <c r="V9" s="17"/>
    </row>
    <row r="10" spans="2:28" ht="15.75" customHeight="1" thickBot="1" x14ac:dyDescent="0.35">
      <c r="J10" s="1"/>
      <c r="K10" s="49"/>
      <c r="L10" s="49"/>
      <c r="M10" s="49"/>
      <c r="N10" s="49"/>
      <c r="O10" s="49"/>
      <c r="P10" s="56" t="s">
        <v>38</v>
      </c>
      <c r="Q10" s="51"/>
      <c r="R10" s="51"/>
      <c r="S10" s="51"/>
      <c r="T10" s="51"/>
      <c r="U10" s="51"/>
      <c r="V10" s="23"/>
    </row>
    <row r="11" spans="2:28" ht="15.75" customHeight="1" thickBot="1" x14ac:dyDescent="0.35">
      <c r="B11" s="5" t="s">
        <v>34</v>
      </c>
      <c r="C11" s="6"/>
      <c r="D11" s="6"/>
      <c r="E11" s="6"/>
      <c r="F11" s="6"/>
      <c r="G11" s="12"/>
      <c r="H11" s="13"/>
      <c r="I11" s="14"/>
      <c r="J11" s="1"/>
      <c r="K11" s="49"/>
      <c r="L11" s="49"/>
      <c r="M11" s="49"/>
      <c r="N11" s="49"/>
      <c r="O11" s="49"/>
      <c r="P11" s="49"/>
      <c r="Q11" s="49"/>
      <c r="R11" s="1"/>
      <c r="X11" s="1"/>
      <c r="Y11" s="1"/>
      <c r="Z11" s="1"/>
      <c r="AA11" s="1"/>
    </row>
    <row r="12" spans="2:28" ht="15.75" customHeight="1" thickBot="1" x14ac:dyDescent="0.35">
      <c r="B12" s="8" t="s">
        <v>52</v>
      </c>
      <c r="C12" s="9"/>
      <c r="D12" s="9"/>
      <c r="E12" s="9"/>
      <c r="F12" s="9"/>
      <c r="G12" s="15"/>
      <c r="H12" s="16"/>
      <c r="I12" s="17"/>
      <c r="J12" s="1"/>
      <c r="K12" s="49"/>
      <c r="L12" s="49"/>
      <c r="M12" s="49"/>
      <c r="N12" s="49"/>
      <c r="O12" s="49"/>
      <c r="P12" s="49"/>
      <c r="Q12" s="49"/>
      <c r="R12" s="1"/>
      <c r="S12" s="5" t="s">
        <v>29</v>
      </c>
      <c r="T12" s="6"/>
      <c r="U12" s="6"/>
      <c r="V12" s="6"/>
      <c r="W12" s="7"/>
      <c r="X12" s="1"/>
      <c r="Y12" s="1"/>
      <c r="Z12" s="1"/>
      <c r="AA12" s="1"/>
    </row>
    <row r="13" spans="2:28" ht="15.75" customHeight="1" thickBot="1" x14ac:dyDescent="0.35">
      <c r="B13" s="8" t="s">
        <v>35</v>
      </c>
      <c r="C13" s="9"/>
      <c r="D13" s="9"/>
      <c r="E13" s="9"/>
      <c r="F13" s="9"/>
      <c r="G13" s="15"/>
      <c r="H13" s="16"/>
      <c r="I13" s="17"/>
      <c r="J13" s="1"/>
      <c r="L13" s="49"/>
      <c r="M13" s="49"/>
      <c r="N13" s="49"/>
      <c r="O13" s="49"/>
      <c r="P13" s="49"/>
      <c r="Q13" s="49"/>
      <c r="R13" s="1"/>
      <c r="S13" s="8" t="s">
        <v>48</v>
      </c>
      <c r="T13" s="9"/>
      <c r="U13" s="9"/>
      <c r="V13" s="9"/>
      <c r="W13" s="10"/>
      <c r="X13" s="1"/>
      <c r="Y13" s="5" t="s">
        <v>31</v>
      </c>
      <c r="Z13" s="6"/>
      <c r="AA13" s="13"/>
      <c r="AB13" s="18"/>
    </row>
    <row r="14" spans="2:28" ht="15.75" customHeight="1" thickBot="1" x14ac:dyDescent="0.35">
      <c r="B14" s="19" t="s">
        <v>36</v>
      </c>
      <c r="C14" s="20"/>
      <c r="D14" s="20"/>
      <c r="E14" s="20"/>
      <c r="F14" s="20"/>
      <c r="G14" s="21"/>
      <c r="H14" s="22"/>
      <c r="I14" s="23"/>
      <c r="J14" s="1"/>
      <c r="K14" s="60" t="s">
        <v>51</v>
      </c>
      <c r="L14" s="61"/>
      <c r="M14" s="61"/>
      <c r="N14" s="62"/>
      <c r="O14" s="49"/>
      <c r="P14" s="49"/>
      <c r="Q14" s="49"/>
      <c r="R14" s="1"/>
      <c r="S14" s="19" t="s">
        <v>30</v>
      </c>
      <c r="T14" s="20"/>
      <c r="U14" s="20"/>
      <c r="V14" s="20"/>
      <c r="W14" s="24"/>
      <c r="X14" s="1"/>
      <c r="Y14" s="19" t="s">
        <v>47</v>
      </c>
      <c r="Z14" s="20"/>
      <c r="AA14" s="22"/>
      <c r="AB14" s="25"/>
    </row>
    <row r="15" spans="2:28" ht="12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4"/>
      <c r="M15" s="1"/>
      <c r="N15" s="1"/>
      <c r="O15" s="1"/>
      <c r="P15" s="1"/>
      <c r="Q15" s="1"/>
      <c r="R15" s="1"/>
      <c r="S15" s="1"/>
      <c r="T15" s="1"/>
      <c r="U15" s="4"/>
      <c r="V15" s="1"/>
      <c r="W15" s="1"/>
      <c r="X15" s="1"/>
      <c r="Y15" s="1"/>
      <c r="Z15" s="1"/>
      <c r="AA15" s="1"/>
    </row>
    <row r="16" spans="2:28" ht="12" customHeight="1" thickBot="1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4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1"/>
      <c r="Y16" s="1"/>
      <c r="Z16" s="1"/>
      <c r="AA16" s="1"/>
    </row>
    <row r="17" spans="2:27" ht="45" customHeight="1" thickBot="1" x14ac:dyDescent="0.35">
      <c r="B17" s="73" t="s">
        <v>0</v>
      </c>
      <c r="C17" s="73"/>
      <c r="D17" s="71" t="s">
        <v>26</v>
      </c>
      <c r="E17" s="72"/>
      <c r="F17" s="72"/>
      <c r="G17" s="72"/>
      <c r="H17" s="72"/>
      <c r="I17" s="72"/>
      <c r="J17" s="65" t="s">
        <v>54</v>
      </c>
      <c r="K17" s="66"/>
      <c r="L17" s="66"/>
      <c r="M17" s="66"/>
      <c r="N17" s="66"/>
      <c r="O17" s="26"/>
      <c r="P17" s="67" t="s">
        <v>37</v>
      </c>
      <c r="Q17" s="67"/>
      <c r="R17" s="67"/>
      <c r="S17" s="67"/>
      <c r="T17" s="67"/>
      <c r="U17" s="68" t="s">
        <v>44</v>
      </c>
      <c r="V17" s="68"/>
      <c r="W17" s="68"/>
      <c r="X17" s="1"/>
      <c r="Y17" s="27" t="s">
        <v>27</v>
      </c>
      <c r="Z17" s="57" t="s">
        <v>46</v>
      </c>
      <c r="AA17" s="28" t="s">
        <v>28</v>
      </c>
    </row>
    <row r="18" spans="2:27" ht="27.95" customHeight="1" thickBot="1" x14ac:dyDescent="0.35">
      <c r="B18" s="73"/>
      <c r="C18" s="73"/>
      <c r="D18" s="74"/>
      <c r="E18" s="74"/>
      <c r="F18" s="74"/>
      <c r="G18" s="74"/>
      <c r="H18" s="74"/>
      <c r="I18" s="74"/>
      <c r="J18" s="75"/>
      <c r="K18" s="75"/>
      <c r="L18" s="75"/>
      <c r="M18" s="75"/>
      <c r="N18" s="75"/>
      <c r="O18" s="29"/>
      <c r="P18" s="69"/>
      <c r="Q18" s="69"/>
      <c r="R18" s="69"/>
      <c r="S18" s="69"/>
      <c r="T18" s="69"/>
      <c r="U18" s="70" t="str">
        <f>IF(P18=0,"",IF(P18-430000&lt;0,0,P18-430000))</f>
        <v/>
      </c>
      <c r="V18" s="70"/>
      <c r="W18" s="70"/>
      <c r="X18" s="1"/>
      <c r="Y18" s="45"/>
      <c r="Z18" s="63" t="str">
        <f>IF(J18="加入していない","",IF(J18="","",1))</f>
        <v/>
      </c>
      <c r="AA18" s="118"/>
    </row>
    <row r="19" spans="2:27" ht="27.95" customHeight="1" thickBot="1" x14ac:dyDescent="0.35">
      <c r="B19" s="73"/>
      <c r="C19" s="73"/>
      <c r="D19" s="74"/>
      <c r="E19" s="74"/>
      <c r="F19" s="74"/>
      <c r="G19" s="74"/>
      <c r="H19" s="74"/>
      <c r="I19" s="74"/>
      <c r="J19" s="75"/>
      <c r="K19" s="75"/>
      <c r="L19" s="75"/>
      <c r="M19" s="75"/>
      <c r="N19" s="75"/>
      <c r="O19" s="30"/>
      <c r="P19" s="69"/>
      <c r="Q19" s="69"/>
      <c r="R19" s="69"/>
      <c r="S19" s="69"/>
      <c r="T19" s="69"/>
      <c r="U19" s="70" t="str">
        <f>IF(P19=0,"",IF(P19-430000&lt;0,0,P19-430000))</f>
        <v/>
      </c>
      <c r="V19" s="70"/>
      <c r="W19" s="70"/>
      <c r="X19" s="1"/>
      <c r="Y19" s="45"/>
      <c r="Z19" s="63" t="str">
        <f>IF(J19="加入していない","",IF(J19="","",1))</f>
        <v/>
      </c>
      <c r="AA19" s="118"/>
    </row>
    <row r="20" spans="2:27" ht="27.95" customHeight="1" thickBot="1" x14ac:dyDescent="0.35">
      <c r="B20" s="73"/>
      <c r="C20" s="73"/>
      <c r="D20" s="74"/>
      <c r="E20" s="74"/>
      <c r="F20" s="74"/>
      <c r="G20" s="74"/>
      <c r="H20" s="74"/>
      <c r="I20" s="74"/>
      <c r="J20" s="75"/>
      <c r="K20" s="75"/>
      <c r="L20" s="75"/>
      <c r="M20" s="75"/>
      <c r="N20" s="75"/>
      <c r="O20" s="30"/>
      <c r="P20" s="69"/>
      <c r="Q20" s="69"/>
      <c r="R20" s="69"/>
      <c r="S20" s="69"/>
      <c r="T20" s="69"/>
      <c r="U20" s="70" t="str">
        <f>IF(P20=0,"",IF(P20-430000&lt;0,0,P20-430000))</f>
        <v/>
      </c>
      <c r="V20" s="70"/>
      <c r="W20" s="70"/>
      <c r="X20" s="1"/>
      <c r="Y20" s="45"/>
      <c r="Z20" s="63" t="str">
        <f>IF(J20="加入していない","",IF(J20="","",1))</f>
        <v/>
      </c>
      <c r="AA20" s="118"/>
    </row>
    <row r="21" spans="2:27" ht="27.95" customHeight="1" thickBot="1" x14ac:dyDescent="0.35">
      <c r="B21" s="73"/>
      <c r="C21" s="73"/>
      <c r="D21" s="74"/>
      <c r="E21" s="74"/>
      <c r="F21" s="74"/>
      <c r="G21" s="74"/>
      <c r="H21" s="74"/>
      <c r="I21" s="74"/>
      <c r="J21" s="75"/>
      <c r="K21" s="75"/>
      <c r="L21" s="75"/>
      <c r="M21" s="75"/>
      <c r="N21" s="75"/>
      <c r="O21" s="30"/>
      <c r="P21" s="69"/>
      <c r="Q21" s="69"/>
      <c r="R21" s="69"/>
      <c r="S21" s="69"/>
      <c r="T21" s="69"/>
      <c r="U21" s="70" t="str">
        <f>IF(P21=0,"",IF(P21-430000&lt;0,0,P21-430000))</f>
        <v/>
      </c>
      <c r="V21" s="70"/>
      <c r="W21" s="70"/>
      <c r="X21" s="1"/>
      <c r="Y21" s="45"/>
      <c r="Z21" s="63" t="str">
        <f>IF(J21="加入していない","",IF(J21="","",1))</f>
        <v/>
      </c>
      <c r="AA21" s="118"/>
    </row>
    <row r="22" spans="2:27" ht="27.95" customHeight="1" thickBot="1" x14ac:dyDescent="0.35">
      <c r="B22" s="73"/>
      <c r="C22" s="73"/>
      <c r="D22" s="80"/>
      <c r="E22" s="80"/>
      <c r="F22" s="80"/>
      <c r="G22" s="80"/>
      <c r="H22" s="80"/>
      <c r="I22" s="80"/>
      <c r="J22" s="81"/>
      <c r="K22" s="81"/>
      <c r="L22" s="81"/>
      <c r="M22" s="81"/>
      <c r="N22" s="81"/>
      <c r="O22" s="30"/>
      <c r="P22" s="82"/>
      <c r="Q22" s="82"/>
      <c r="R22" s="82"/>
      <c r="S22" s="82"/>
      <c r="T22" s="82"/>
      <c r="U22" s="83" t="str">
        <f>IF(P22=0,"",IF(P22-430000&lt;0,0,P22-430000))</f>
        <v/>
      </c>
      <c r="V22" s="83"/>
      <c r="W22" s="83"/>
      <c r="X22" s="1"/>
      <c r="Y22" s="46"/>
      <c r="Z22" s="64" t="str">
        <f>IF(J22="加入していない","",IF(J22="","",1))</f>
        <v/>
      </c>
      <c r="AA22" s="119"/>
    </row>
    <row r="23" spans="2:27" ht="9" customHeight="1" x14ac:dyDescent="0.3">
      <c r="B23" s="1"/>
      <c r="C23" s="1"/>
      <c r="D23" s="4"/>
      <c r="E23" s="4"/>
      <c r="F23" s="4"/>
      <c r="G23" s="4"/>
      <c r="H23" s="1"/>
      <c r="I23" s="1"/>
      <c r="J23" s="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"/>
      <c r="X23" s="1"/>
      <c r="Y23" s="1"/>
      <c r="Z23" s="1"/>
    </row>
    <row r="24" spans="2:27" ht="21.95" customHeight="1" x14ac:dyDescent="0.3">
      <c r="B24" s="1"/>
      <c r="C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7" ht="21.95" customHeight="1" thickBot="1" x14ac:dyDescent="0.35">
      <c r="B25" s="37" t="s">
        <v>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84" t="s">
        <v>9</v>
      </c>
      <c r="S25" s="84"/>
      <c r="T25" s="84"/>
      <c r="U25" s="84"/>
      <c r="V25" s="11"/>
      <c r="W25" s="36"/>
      <c r="X25" s="1"/>
      <c r="Y25" s="1"/>
      <c r="Z25" s="1"/>
    </row>
    <row r="26" spans="2:27" ht="21.95" customHeight="1" x14ac:dyDescent="0.3">
      <c r="B26" s="77"/>
      <c r="C26" s="77"/>
      <c r="D26" s="77"/>
      <c r="E26" s="78" t="s">
        <v>5</v>
      </c>
      <c r="F26" s="78"/>
      <c r="G26" s="78"/>
      <c r="H26" s="78" t="s">
        <v>6</v>
      </c>
      <c r="I26" s="78"/>
      <c r="J26" s="78"/>
      <c r="K26" s="78" t="s">
        <v>7</v>
      </c>
      <c r="L26" s="78"/>
      <c r="M26" s="78"/>
      <c r="N26" s="79" t="s">
        <v>8</v>
      </c>
      <c r="O26" s="79"/>
      <c r="P26" s="79"/>
      <c r="Q26" s="38"/>
      <c r="R26" s="87" t="s">
        <v>5</v>
      </c>
      <c r="S26" s="87"/>
      <c r="T26" s="89" t="s">
        <v>6</v>
      </c>
      <c r="U26" s="89"/>
      <c r="V26" s="91" t="s">
        <v>7</v>
      </c>
      <c r="W26" s="91"/>
      <c r="X26" s="1"/>
      <c r="Y26" s="1"/>
    </row>
    <row r="27" spans="2:27" ht="21.75" customHeight="1" x14ac:dyDescent="0.3">
      <c r="B27" s="95" t="s">
        <v>10</v>
      </c>
      <c r="C27" s="95"/>
      <c r="D27" s="95"/>
      <c r="E27" s="85">
        <f>SUMIF($Y$18:$Y$22,"",$U$18:$W$22)</f>
        <v>0</v>
      </c>
      <c r="F27" s="85"/>
      <c r="G27" s="85"/>
      <c r="H27" s="85">
        <f>SUMIF($Y$18:$Y$22,"",$U$18:$W$22)</f>
        <v>0</v>
      </c>
      <c r="I27" s="85"/>
      <c r="J27" s="85"/>
      <c r="K27" s="85">
        <f>SUMIFS(U18:U22,J18:J22,"40歳から65歳まで",Y18:Y22,"")</f>
        <v>0</v>
      </c>
      <c r="L27" s="85"/>
      <c r="M27" s="85"/>
      <c r="N27" s="86" t="s">
        <v>45</v>
      </c>
      <c r="O27" s="86"/>
      <c r="P27" s="86"/>
      <c r="Q27" s="11"/>
      <c r="R27" s="76">
        <v>6.9000000000000006E-2</v>
      </c>
      <c r="S27" s="76"/>
      <c r="T27" s="88">
        <v>2.7E-2</v>
      </c>
      <c r="U27" s="88"/>
      <c r="V27" s="94">
        <v>2.4E-2</v>
      </c>
      <c r="W27" s="94"/>
      <c r="X27" s="1"/>
      <c r="Y27" s="1"/>
    </row>
    <row r="28" spans="2:27" ht="21.75" customHeight="1" x14ac:dyDescent="0.3">
      <c r="B28" s="92" t="s">
        <v>11</v>
      </c>
      <c r="C28" s="93" t="s">
        <v>12</v>
      </c>
      <c r="D28" s="93"/>
      <c r="E28" s="85">
        <f>ROUNDDOWN(E27*R27,0)</f>
        <v>0</v>
      </c>
      <c r="F28" s="85"/>
      <c r="G28" s="85"/>
      <c r="H28" s="85">
        <f>ROUNDDOWN(H27*T27,0)</f>
        <v>0</v>
      </c>
      <c r="I28" s="85"/>
      <c r="J28" s="85"/>
      <c r="K28" s="85">
        <f>ROUNDDOWN(K27*V27,0)</f>
        <v>0</v>
      </c>
      <c r="L28" s="85"/>
      <c r="M28" s="85"/>
      <c r="N28" s="86" t="s">
        <v>43</v>
      </c>
      <c r="O28" s="86"/>
      <c r="P28" s="86"/>
      <c r="Q28" s="11"/>
      <c r="R28" s="99">
        <v>29000</v>
      </c>
      <c r="S28" s="99"/>
      <c r="T28" s="102">
        <v>11200</v>
      </c>
      <c r="U28" s="102"/>
      <c r="V28" s="104">
        <v>11500</v>
      </c>
      <c r="W28" s="104"/>
      <c r="X28" s="1"/>
      <c r="Y28" s="1"/>
    </row>
    <row r="29" spans="2:27" ht="21.75" customHeight="1" thickBot="1" x14ac:dyDescent="0.35">
      <c r="B29" s="92"/>
      <c r="C29" s="93" t="s">
        <v>13</v>
      </c>
      <c r="D29" s="93"/>
      <c r="E29" s="85">
        <f>COUNTIF($Z$18:$Z$22,1)*R28</f>
        <v>0</v>
      </c>
      <c r="F29" s="85"/>
      <c r="G29" s="85"/>
      <c r="H29" s="85">
        <f>COUNTIF($Z$18:$Z$22,1)*T28</f>
        <v>0</v>
      </c>
      <c r="I29" s="85"/>
      <c r="J29" s="85"/>
      <c r="K29" s="85">
        <f ca="1">SUMIF($J$18:$N$22,"40歳から65歳まで",$Z$18:$Z$22)*V28</f>
        <v>0</v>
      </c>
      <c r="L29" s="85"/>
      <c r="M29" s="85"/>
      <c r="N29" s="96" t="s">
        <v>49</v>
      </c>
      <c r="O29" s="96"/>
      <c r="P29" s="96"/>
      <c r="Q29" s="39"/>
      <c r="R29" s="103">
        <v>19000</v>
      </c>
      <c r="S29" s="103"/>
      <c r="T29" s="100">
        <v>7300</v>
      </c>
      <c r="U29" s="100"/>
      <c r="V29" s="101">
        <v>6100</v>
      </c>
      <c r="W29" s="101"/>
      <c r="X29" s="1"/>
      <c r="Y29" s="1"/>
    </row>
    <row r="30" spans="2:27" ht="21.75" customHeight="1" x14ac:dyDescent="0.3">
      <c r="B30" s="92"/>
      <c r="C30" s="93" t="s">
        <v>14</v>
      </c>
      <c r="D30" s="93"/>
      <c r="E30" s="85">
        <f>IF(SUM($Z$18:$Z$22)=0,0,R29)</f>
        <v>0</v>
      </c>
      <c r="F30" s="85"/>
      <c r="G30" s="85"/>
      <c r="H30" s="85">
        <f>IF(SUM($Z$18:$Z$22)=0,0,T29)</f>
        <v>0</v>
      </c>
      <c r="I30" s="85"/>
      <c r="J30" s="85"/>
      <c r="K30" s="85">
        <f ca="1">IF(SUMIF($J$18:$N$22,"40歳から65歳まで",$Z$18:$Z$22)=0,0,V29)</f>
        <v>0</v>
      </c>
      <c r="L30" s="85"/>
      <c r="M30" s="85"/>
      <c r="N30" s="86" t="s">
        <v>15</v>
      </c>
      <c r="O30" s="86"/>
      <c r="P30" s="86"/>
      <c r="Q30" s="39"/>
      <c r="X30" s="1"/>
      <c r="Y30" s="1"/>
    </row>
    <row r="31" spans="2:27" ht="21.75" customHeight="1" thickBot="1" x14ac:dyDescent="0.35">
      <c r="B31" s="92"/>
      <c r="C31" s="93" t="s">
        <v>16</v>
      </c>
      <c r="D31" s="93"/>
      <c r="E31" s="85">
        <f>SUM(E28:G30)</f>
        <v>0</v>
      </c>
      <c r="F31" s="85"/>
      <c r="G31" s="85"/>
      <c r="H31" s="85">
        <f>SUM(H28:J30)</f>
        <v>0</v>
      </c>
      <c r="I31" s="85"/>
      <c r="J31" s="85"/>
      <c r="K31" s="85">
        <f ca="1">SUM(K28:M30)</f>
        <v>0</v>
      </c>
      <c r="L31" s="85"/>
      <c r="M31" s="85"/>
      <c r="N31" s="86"/>
      <c r="O31" s="86"/>
      <c r="P31" s="86"/>
      <c r="Q31" s="11"/>
      <c r="R31" s="3" t="s">
        <v>17</v>
      </c>
      <c r="S31" s="3"/>
      <c r="T31" s="3"/>
      <c r="U31" s="11"/>
      <c r="V31" s="40"/>
      <c r="W31" s="36"/>
      <c r="X31" s="1"/>
      <c r="Y31" s="1"/>
      <c r="Z31" s="1"/>
    </row>
    <row r="32" spans="2:27" ht="21.75" customHeight="1" x14ac:dyDescent="0.3">
      <c r="B32" s="92"/>
      <c r="C32" s="93" t="s">
        <v>18</v>
      </c>
      <c r="D32" s="93"/>
      <c r="E32" s="85">
        <f>IF(SUM($P$18:$T$22)&lt;430000+100000*MAX(SUM($AA$18:$AA$22)-1,0),(E29+E30)*0.7,IF(SUM($P$18:$T$22)&lt;430000+305000*SUM($Z$18:$Z$22)+100000*MAX(SUM($AA$18:$AA$22)-1,0),(E29+E30)*0.5,IF(SUM($P$18:$T$22)&lt;430000+560000*SUM($Z$18:$Z$22)+100000*MAX(SUM($AA$18:$AA$22)-1,0)+1,(E29+E30)*0.2,0)))</f>
        <v>0</v>
      </c>
      <c r="F32" s="85"/>
      <c r="G32" s="85"/>
      <c r="H32" s="85">
        <f>IF(SUM($P$18:$T$22)&lt;430000+100000*MAX(SUM($AA$18:$AA$22)-1,0),(H29+H30)*0.7,IF(SUM($P$18:$T$22)&lt;430000+305000*SUM($Z$18:$Z$22)+100000*MAX(SUM($AA$18:$AA$22)-1,0),(H29+H30)*0.5,IF(SUM($P$18:$T$22)&lt;430000+560000*SUM($Z$18:$Z$22)+100000*MAX(SUM($AA$18:$AA$22)-1,0)+1,(H29+H30)*0.2,0)))</f>
        <v>0</v>
      </c>
      <c r="I32" s="85"/>
      <c r="J32" s="85"/>
      <c r="K32" s="85">
        <f ca="1">IF(SUM($P$18:$T$22)&lt;430000+100000*MAX(SUM($AA$18:$AA$22)-1,0),(K29+K30)*0.7,IF(SUM($P$18:$T$22)&lt;430000+305000*SUM($Z$18:$Z$22)+100000*MAX(SUM($AA$18:$AA$22)-1,0),(K29+K30)*0.5,IF(SUM($P$18:$T$22)&lt;430000+560000*SUM($Z$18:$Z$22)+100000*MAX(SUM($AA$18:$AA$22)-1,0)+1,(K29+K30)*0.2,0)))</f>
        <v>0</v>
      </c>
      <c r="L32" s="85"/>
      <c r="M32" s="85"/>
      <c r="N32" s="86"/>
      <c r="O32" s="86"/>
      <c r="P32" s="86"/>
      <c r="Q32" s="11"/>
      <c r="R32" s="87" t="s">
        <v>5</v>
      </c>
      <c r="S32" s="87"/>
      <c r="T32" s="89" t="s">
        <v>6</v>
      </c>
      <c r="U32" s="89"/>
      <c r="V32" s="91" t="s">
        <v>7</v>
      </c>
      <c r="W32" s="91"/>
      <c r="X32" s="1"/>
      <c r="Y32" s="1"/>
      <c r="Z32" s="1"/>
    </row>
    <row r="33" spans="2:26" ht="21.75" customHeight="1" thickBot="1" x14ac:dyDescent="0.35">
      <c r="B33" s="92"/>
      <c r="C33" s="93" t="s">
        <v>19</v>
      </c>
      <c r="D33" s="93"/>
      <c r="E33" s="85">
        <f>IF(E31-E32&gt;R33,E31-E32-R33,0)</f>
        <v>0</v>
      </c>
      <c r="F33" s="85"/>
      <c r="G33" s="85"/>
      <c r="H33" s="85">
        <f>IF(H31-H32&gt;T33,H31-H32-T33,0)</f>
        <v>0</v>
      </c>
      <c r="I33" s="85"/>
      <c r="J33" s="85"/>
      <c r="K33" s="85">
        <f ca="1">IF(K31-K32&gt;V33,K31-K32-V33,0)</f>
        <v>0</v>
      </c>
      <c r="L33" s="85"/>
      <c r="M33" s="85"/>
      <c r="N33" s="86"/>
      <c r="O33" s="86"/>
      <c r="P33" s="86"/>
      <c r="Q33" s="11"/>
      <c r="R33" s="97">
        <v>660000</v>
      </c>
      <c r="S33" s="97"/>
      <c r="T33" s="98">
        <v>260000</v>
      </c>
      <c r="U33" s="98"/>
      <c r="V33" s="114">
        <v>170000</v>
      </c>
      <c r="W33" s="114"/>
      <c r="X33" s="1"/>
      <c r="Y33" s="1"/>
      <c r="Z33" s="1"/>
    </row>
    <row r="34" spans="2:26" ht="21.75" customHeight="1" thickBot="1" x14ac:dyDescent="0.35">
      <c r="B34" s="95" t="s">
        <v>20</v>
      </c>
      <c r="C34" s="95"/>
      <c r="D34" s="95"/>
      <c r="E34" s="115">
        <f>ROUNDDOWN(IF(E31-E32&gt;R33,R33,E31-E32),-2)</f>
        <v>0</v>
      </c>
      <c r="F34" s="115"/>
      <c r="G34" s="115"/>
      <c r="H34" s="115">
        <f>ROUNDDOWN(IF(H31-H32&gt;T33,T33,H31-H32),-2)</f>
        <v>0</v>
      </c>
      <c r="I34" s="115"/>
      <c r="J34" s="115"/>
      <c r="K34" s="115">
        <f ca="1">ROUNDDOWN(IF(K31-K32&gt;V33,V33,K31-K32),-2)</f>
        <v>0</v>
      </c>
      <c r="L34" s="115"/>
      <c r="M34" s="115"/>
      <c r="N34" s="116" t="s">
        <v>32</v>
      </c>
      <c r="O34" s="116"/>
      <c r="P34" s="116"/>
      <c r="Q34" s="117"/>
      <c r="R34" s="108" t="s">
        <v>50</v>
      </c>
      <c r="S34" s="108"/>
      <c r="T34" s="108"/>
      <c r="U34" s="108"/>
      <c r="V34" s="108"/>
      <c r="W34" s="108"/>
      <c r="X34" s="1"/>
      <c r="Y34" s="1"/>
      <c r="Z34" s="1"/>
    </row>
    <row r="35" spans="2:26" ht="21.75" customHeight="1" thickTop="1" thickBot="1" x14ac:dyDescent="0.35">
      <c r="B35" s="109" t="s">
        <v>21</v>
      </c>
      <c r="C35" s="109"/>
      <c r="D35" s="109"/>
      <c r="E35" s="41" t="s">
        <v>22</v>
      </c>
      <c r="F35" s="110">
        <f ca="1">E34+H34+K34</f>
        <v>0</v>
      </c>
      <c r="G35" s="110"/>
      <c r="H35" s="110"/>
      <c r="I35" s="110"/>
      <c r="J35" s="110"/>
      <c r="K35" s="110"/>
      <c r="L35" s="110"/>
      <c r="M35" s="42" t="s">
        <v>23</v>
      </c>
      <c r="N35" s="111" t="s">
        <v>24</v>
      </c>
      <c r="O35" s="111"/>
      <c r="P35" s="111"/>
      <c r="Q35" s="117"/>
      <c r="R35" s="108"/>
      <c r="S35" s="108"/>
      <c r="T35" s="108"/>
      <c r="U35" s="108"/>
      <c r="V35" s="108"/>
      <c r="W35" s="108"/>
      <c r="X35" s="1"/>
      <c r="Y35" s="1"/>
      <c r="Z35" s="1"/>
    </row>
    <row r="36" spans="2:26" ht="21.75" customHeight="1" thickTop="1" thickBot="1" x14ac:dyDescent="0.35">
      <c r="B36" s="112" t="s">
        <v>25</v>
      </c>
      <c r="C36" s="112"/>
      <c r="D36" s="112"/>
      <c r="E36" s="43" t="s">
        <v>22</v>
      </c>
      <c r="F36" s="113">
        <f ca="1">ROUNDUP(F35/12,0)</f>
        <v>0</v>
      </c>
      <c r="G36" s="113"/>
      <c r="H36" s="113"/>
      <c r="I36" s="113"/>
      <c r="J36" s="113"/>
      <c r="K36" s="113"/>
      <c r="L36" s="113"/>
      <c r="M36" s="44" t="s">
        <v>23</v>
      </c>
      <c r="N36" s="105" t="s">
        <v>33</v>
      </c>
      <c r="O36" s="105"/>
      <c r="P36" s="105"/>
      <c r="Q36" s="11"/>
      <c r="R36" s="108"/>
      <c r="S36" s="108"/>
      <c r="T36" s="108"/>
      <c r="U36" s="108"/>
      <c r="V36" s="108"/>
      <c r="W36" s="108"/>
      <c r="X36" s="1"/>
      <c r="Y36" s="1"/>
      <c r="Z36" s="1"/>
    </row>
    <row r="37" spans="2:26" ht="9.9499999999999993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9.9499999999999993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9.9499999999999993" customHeight="1" thickBot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1.45" customHeight="1" thickBot="1" x14ac:dyDescent="0.2">
      <c r="B40" s="90" t="s">
        <v>55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58"/>
    </row>
    <row r="41" spans="2:26" ht="45" customHeight="1" thickBot="1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58"/>
    </row>
    <row r="42" spans="2:26" ht="69.95" customHeight="1" thickBot="1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58"/>
    </row>
    <row r="43" spans="2:26" ht="69.95" customHeight="1" thickBot="1" x14ac:dyDescent="0.2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58"/>
    </row>
    <row r="44" spans="2:26" ht="69.95" customHeight="1" thickBot="1" x14ac:dyDescent="0.2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58"/>
    </row>
    <row r="45" spans="2:26" ht="69.95" customHeight="1" thickBot="1" x14ac:dyDescent="0.2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58"/>
    </row>
    <row r="46" spans="2:26" ht="28.5" customHeight="1" thickBot="1" x14ac:dyDescent="0.2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58"/>
    </row>
  </sheetData>
  <sheetProtection sheet="1" objects="1" scenarios="1"/>
  <mergeCells count="101">
    <mergeCell ref="B2:AB5"/>
    <mergeCell ref="B1:AB1"/>
    <mergeCell ref="R34:W36"/>
    <mergeCell ref="B35:D35"/>
    <mergeCell ref="F35:L35"/>
    <mergeCell ref="N35:P35"/>
    <mergeCell ref="B36:D36"/>
    <mergeCell ref="F36:L36"/>
    <mergeCell ref="V33:W33"/>
    <mergeCell ref="C32:D32"/>
    <mergeCell ref="E34:G34"/>
    <mergeCell ref="H34:J34"/>
    <mergeCell ref="K34:M34"/>
    <mergeCell ref="N34:P34"/>
    <mergeCell ref="Q34:Q35"/>
    <mergeCell ref="T32:U32"/>
    <mergeCell ref="E32:G32"/>
    <mergeCell ref="H32:J32"/>
    <mergeCell ref="E30:G30"/>
    <mergeCell ref="H30:J30"/>
    <mergeCell ref="R28:S28"/>
    <mergeCell ref="T29:U29"/>
    <mergeCell ref="R32:S32"/>
    <mergeCell ref="V29:W29"/>
    <mergeCell ref="T28:U28"/>
    <mergeCell ref="R29:S29"/>
    <mergeCell ref="V28:W28"/>
    <mergeCell ref="N36:P36"/>
    <mergeCell ref="B34:D34"/>
    <mergeCell ref="K32:M32"/>
    <mergeCell ref="N32:P32"/>
    <mergeCell ref="N29:P29"/>
    <mergeCell ref="V32:W32"/>
    <mergeCell ref="C33:D33"/>
    <mergeCell ref="E33:G33"/>
    <mergeCell ref="H33:J33"/>
    <mergeCell ref="K33:M33"/>
    <mergeCell ref="N33:P33"/>
    <mergeCell ref="R33:S33"/>
    <mergeCell ref="T33:U33"/>
    <mergeCell ref="B40:Y46"/>
    <mergeCell ref="V26:W26"/>
    <mergeCell ref="B28:B33"/>
    <mergeCell ref="C28:D28"/>
    <mergeCell ref="E28:G28"/>
    <mergeCell ref="H28:J28"/>
    <mergeCell ref="K28:M28"/>
    <mergeCell ref="H26:J26"/>
    <mergeCell ref="N28:P28"/>
    <mergeCell ref="K26:M26"/>
    <mergeCell ref="V27:W27"/>
    <mergeCell ref="B27:D27"/>
    <mergeCell ref="C31:D31"/>
    <mergeCell ref="E31:G31"/>
    <mergeCell ref="H31:J31"/>
    <mergeCell ref="K31:M31"/>
    <mergeCell ref="N31:P31"/>
    <mergeCell ref="C30:D30"/>
    <mergeCell ref="K30:M30"/>
    <mergeCell ref="N30:P30"/>
    <mergeCell ref="C29:D29"/>
    <mergeCell ref="E29:G29"/>
    <mergeCell ref="H29:J29"/>
    <mergeCell ref="K29:M29"/>
    <mergeCell ref="R27:S27"/>
    <mergeCell ref="B26:D26"/>
    <mergeCell ref="E26:G26"/>
    <mergeCell ref="N26:P26"/>
    <mergeCell ref="D22:I22"/>
    <mergeCell ref="J22:N22"/>
    <mergeCell ref="P22:T22"/>
    <mergeCell ref="U22:W22"/>
    <mergeCell ref="R25:U25"/>
    <mergeCell ref="E27:G27"/>
    <mergeCell ref="H27:J27"/>
    <mergeCell ref="K27:M27"/>
    <mergeCell ref="N27:P27"/>
    <mergeCell ref="R26:S26"/>
    <mergeCell ref="T27:U27"/>
    <mergeCell ref="T26:U26"/>
    <mergeCell ref="J17:N17"/>
    <mergeCell ref="P17:T17"/>
    <mergeCell ref="U17:W17"/>
    <mergeCell ref="P19:T19"/>
    <mergeCell ref="U19:W19"/>
    <mergeCell ref="D17:I17"/>
    <mergeCell ref="B17:C22"/>
    <mergeCell ref="D20:I20"/>
    <mergeCell ref="J20:N20"/>
    <mergeCell ref="P20:T20"/>
    <mergeCell ref="U20:W20"/>
    <mergeCell ref="D19:I19"/>
    <mergeCell ref="J18:N18"/>
    <mergeCell ref="P18:T18"/>
    <mergeCell ref="U18:W18"/>
    <mergeCell ref="J19:N19"/>
    <mergeCell ref="D21:I21"/>
    <mergeCell ref="J21:N21"/>
    <mergeCell ref="P21:T21"/>
    <mergeCell ref="U21:W21"/>
    <mergeCell ref="D18:I18"/>
  </mergeCells>
  <phoneticPr fontId="2"/>
  <dataValidations count="3">
    <dataValidation type="list" allowBlank="1" showErrorMessage="1" sqref="AA18:AA22">
      <formula1>"1"</formula1>
      <formula2>0</formula2>
    </dataValidation>
    <dataValidation type="list" allowBlank="1" showInputMessage="1" showErrorMessage="1" sqref="Y18:Y22">
      <formula1>"1"</formula1>
    </dataValidation>
    <dataValidation type="list" allowBlank="1" showInputMessage="1" showErrorMessage="1" sqref="J18:N22">
      <formula1>"加入していない,39歳まで,40歳から65歳まで,65歳から75歳まで"</formula1>
    </dataValidation>
  </dataValidations>
  <pageMargins left="0" right="0" top="0.39374999999999999" bottom="0.27569444444444446" header="0.51180555555555551" footer="0.5118055555555555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R7試算シート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2025-03-24T13:41:18Z</dcterms:created>
  <dcterms:modified xsi:type="dcterms:W3CDTF">2025-04-02T06:31:48Z</dcterms:modified>
</cp:coreProperties>
</file>