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6年版草津市統計書\7 HP掲載\エクセルデータ\"/>
    </mc:Choice>
  </mc:AlternateContent>
  <bookViews>
    <workbookView xWindow="0" yWindow="0" windowWidth="20490" windowHeight="7230"/>
  </bookViews>
  <sheets>
    <sheet name="112(1)" sheetId="1" r:id="rId1"/>
    <sheet name="112 (2)" sheetId="2" r:id="rId2"/>
    <sheet name="113" sheetId="3" r:id="rId3"/>
    <sheet name="114" sheetId="4" r:id="rId4"/>
    <sheet name="115" sheetId="5" r:id="rId5"/>
    <sheet name="116" sheetId="6" r:id="rId6"/>
    <sheet name="117" sheetId="7" r:id="rId7"/>
  </sheets>
  <definedNames>
    <definedName name="_xlnm.Print_Area" localSheetId="5">'116'!$A$1:$F$37</definedName>
    <definedName name="_xlnm.Print_Area" localSheetId="6">'117'!$A$1:$H$56</definedName>
    <definedName name="Z_132A6352_6B83_4ACC_9027_A999EBC5EE78_.wvu.Cols" localSheetId="4" hidden="1">'115'!#REF!</definedName>
    <definedName name="Z_132A6352_6B83_4ACC_9027_A999EBC5EE78_.wvu.Cols" localSheetId="5" hidden="1">'116'!#REF!</definedName>
    <definedName name="Z_132A6352_6B83_4ACC_9027_A999EBC5EE78_.wvu.PrintArea" localSheetId="4" hidden="1">'115'!$A$1:$H$54</definedName>
    <definedName name="Z_132A6352_6B83_4ACC_9027_A999EBC5EE78_.wvu.PrintArea" localSheetId="5" hidden="1">'116'!$A$1:$B$37</definedName>
    <definedName name="Z_20D8C069_50E1_4FF4_B7A0_C6908D3E531F_.wvu.Cols" localSheetId="4" hidden="1">'115'!#REF!</definedName>
    <definedName name="Z_20D8C069_50E1_4FF4_B7A0_C6908D3E531F_.wvu.Cols" localSheetId="5" hidden="1">'116'!#REF!</definedName>
    <definedName name="Z_20D8C069_50E1_4FF4_B7A0_C6908D3E531F_.wvu.PrintArea" localSheetId="4" hidden="1">'115'!$A$1:$H$54</definedName>
    <definedName name="Z_20D8C069_50E1_4FF4_B7A0_C6908D3E531F_.wvu.PrintArea" localSheetId="5" hidden="1">'116'!$A$1:$B$37</definedName>
    <definedName name="Z_53531843_DA16_408D_9681_990AE298E62B_.wvu.Cols" localSheetId="4" hidden="1">'115'!#REF!</definedName>
    <definedName name="Z_53531843_DA16_408D_9681_990AE298E62B_.wvu.Cols" localSheetId="5" hidden="1">'116'!#REF!</definedName>
    <definedName name="Z_53531843_DA16_408D_9681_990AE298E62B_.wvu.PrintArea" localSheetId="4" hidden="1">'115'!$A$1:$H$54</definedName>
    <definedName name="Z_53531843_DA16_408D_9681_990AE298E62B_.wvu.PrintArea" localSheetId="5" hidden="1">'116'!$A$1:$B$37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  <c r="C37" i="7"/>
  <c r="C8" i="6"/>
  <c r="D8" i="6"/>
  <c r="C25" i="6"/>
  <c r="D25" i="6"/>
  <c r="C8" i="5"/>
  <c r="D8" i="5"/>
  <c r="E8" i="5"/>
  <c r="C37" i="5"/>
  <c r="D37" i="5"/>
  <c r="E37" i="5"/>
  <c r="G9" i="4"/>
  <c r="G10" i="4"/>
  <c r="G12" i="4"/>
  <c r="G13" i="4"/>
  <c r="G15" i="4"/>
  <c r="G16" i="4"/>
  <c r="G17" i="4"/>
  <c r="G18" i="4"/>
  <c r="G20" i="4"/>
  <c r="G27" i="4"/>
  <c r="G28" i="4"/>
  <c r="G30" i="4"/>
  <c r="G31" i="4"/>
  <c r="G33" i="4"/>
  <c r="G34" i="4"/>
  <c r="G35" i="4"/>
  <c r="G36" i="4"/>
  <c r="D38" i="4"/>
  <c r="G38" i="4"/>
  <c r="J8" i="3"/>
  <c r="L9" i="3"/>
  <c r="L8" i="3" s="1"/>
  <c r="N9" i="3"/>
  <c r="L10" i="3"/>
  <c r="N10" i="3" s="1"/>
  <c r="L11" i="3"/>
  <c r="M11" i="3" s="1"/>
  <c r="L13" i="3"/>
  <c r="N13" i="3" s="1"/>
  <c r="N14" i="3"/>
  <c r="J16" i="3"/>
  <c r="L16" i="3"/>
  <c r="M17" i="3" s="1"/>
  <c r="M16" i="3" s="1"/>
  <c r="N16" i="3"/>
  <c r="J17" i="3"/>
  <c r="K17" i="3"/>
  <c r="K16" i="3" s="1"/>
  <c r="N17" i="3"/>
  <c r="J18" i="3"/>
  <c r="K18" i="3"/>
  <c r="M18" i="3"/>
  <c r="N18" i="3"/>
  <c r="J19" i="3"/>
  <c r="K19" i="3"/>
  <c r="M19" i="3"/>
  <c r="N19" i="3"/>
  <c r="J21" i="3"/>
  <c r="K21" i="3"/>
  <c r="M21" i="3"/>
  <c r="N21" i="3"/>
  <c r="J22" i="3"/>
  <c r="M22" i="3"/>
  <c r="N22" i="3"/>
  <c r="L25" i="3"/>
  <c r="L26" i="3"/>
  <c r="L27" i="3"/>
  <c r="L29" i="3"/>
  <c r="N8" i="3" l="1"/>
  <c r="M14" i="3"/>
  <c r="M13" i="3"/>
  <c r="N11" i="3"/>
  <c r="M10" i="3"/>
  <c r="M9" i="3"/>
  <c r="M8" i="3" l="1"/>
</calcChain>
</file>

<file path=xl/sharedStrings.xml><?xml version="1.0" encoding="utf-8"?>
<sst xmlns="http://schemas.openxmlformats.org/spreadsheetml/2006/main" count="438" uniqueCount="174">
  <si>
    <t>（注）平成25年7月1日現在</t>
    <rPh sb="1" eb="2">
      <t>チュウイ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</si>
  <si>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</si>
  <si>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万円を超え</t>
    <rPh sb="0" eb="2">
      <t>マンエン</t>
    </rPh>
    <rPh sb="3" eb="4">
      <t>コ</t>
    </rPh>
    <phoneticPr fontId="2"/>
  </si>
  <si>
    <t>万円以下</t>
    <rPh sb="0" eb="2">
      <t>マンエン</t>
    </rPh>
    <rPh sb="2" eb="4">
      <t>イカ</t>
    </rPh>
    <phoneticPr fontId="2"/>
  </si>
  <si>
    <t>総        数</t>
    <rPh sb="0" eb="10">
      <t>ソウスウ</t>
    </rPh>
    <phoneticPr fontId="2"/>
  </si>
  <si>
    <t>（％）</t>
    <phoneticPr fontId="2"/>
  </si>
  <si>
    <t>（A-B）　(千円）</t>
    <rPh sb="7" eb="9">
      <t>センエン</t>
    </rPh>
    <phoneticPr fontId="2"/>
  </si>
  <si>
    <t>（B）　（千円）</t>
    <rPh sb="5" eb="7">
      <t>センエン</t>
    </rPh>
    <phoneticPr fontId="2"/>
  </si>
  <si>
    <t>〈A〉　（千円）</t>
    <rPh sb="5" eb="7">
      <t>センエン</t>
    </rPh>
    <phoneticPr fontId="2"/>
  </si>
  <si>
    <t>（千円）</t>
    <rPh sb="1" eb="3">
      <t>センエン</t>
    </rPh>
    <phoneticPr fontId="2"/>
  </si>
  <si>
    <t>（人）</t>
    <rPh sb="1" eb="2">
      <t>ヒト</t>
    </rPh>
    <phoneticPr fontId="2"/>
  </si>
  <si>
    <t>平均税率</t>
    <rPh sb="0" eb="2">
      <t>ヘイキン</t>
    </rPh>
    <rPh sb="2" eb="4">
      <t>ゼイリツ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</si>
  <si>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</si>
  <si>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税額控除額</t>
    <rPh sb="0" eb="2">
      <t>ゼイガク</t>
    </rPh>
    <rPh sb="2" eb="5">
      <t>コウジョガク</t>
    </rPh>
    <phoneticPr fontId="2"/>
  </si>
  <si>
    <t>算出税額</t>
    <rPh sb="0" eb="2">
      <t>サンシュツ</t>
    </rPh>
    <rPh sb="2" eb="4">
      <t>ゼイガク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</si>
  <si>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</si>
  <si>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所得控除額</t>
    <rPh sb="0" eb="2">
      <t>ショトク</t>
    </rPh>
    <rPh sb="2" eb="4">
      <t>コウジョ</t>
    </rPh>
    <rPh sb="4" eb="5">
      <t>ガク</t>
    </rPh>
    <phoneticPr fontId="2"/>
  </si>
  <si>
    <t>総所得金額</t>
    <rPh sb="0" eb="1">
      <t>ソウ</t>
    </rPh>
    <rPh sb="1" eb="3">
      <t>ショトク</t>
    </rPh>
    <rPh sb="3" eb="5">
      <t>キンガク</t>
    </rPh>
    <phoneticPr fontId="2"/>
  </si>
  <si>
    <t>納税義務者</t>
    <rPh sb="0" eb="2">
      <t>ノウゼイ</t>
    </rPh>
    <rPh sb="2" eb="5">
      <t>ギムシャ</t>
    </rPh>
    <phoneticPr fontId="2"/>
  </si>
  <si>
    <t>区        分</t>
    <rPh sb="0" eb="10">
      <t>クブン</t>
    </rPh>
    <phoneticPr fontId="2"/>
  </si>
  <si>
    <t>（１）平成２５年度</t>
    <rPh sb="3" eb="5">
      <t>ヘイセイ</t>
    </rPh>
    <rPh sb="7" eb="8">
      <t>ネン</t>
    </rPh>
    <rPh sb="8" eb="9">
      <t>ド</t>
    </rPh>
    <phoneticPr fontId="2"/>
  </si>
  <si>
    <t>１１２． 市民税課税標準額段階別所得割納税者数等</t>
    <rPh sb="5" eb="8">
      <t>シミンゼイ</t>
    </rPh>
    <rPh sb="8" eb="10">
      <t>カゼイ</t>
    </rPh>
    <rPh sb="10" eb="12">
      <t>ヒョウジュン</t>
    </rPh>
    <rPh sb="12" eb="13">
      <t>ガク</t>
    </rPh>
    <rPh sb="13" eb="15">
      <t>ダンカイ</t>
    </rPh>
    <rPh sb="15" eb="16">
      <t>ベツ</t>
    </rPh>
    <rPh sb="16" eb="18">
      <t>ショトク</t>
    </rPh>
    <rPh sb="18" eb="19">
      <t>ワリ</t>
    </rPh>
    <rPh sb="19" eb="21">
      <t>ノウゼイ</t>
    </rPh>
    <rPh sb="21" eb="22">
      <t>シャ</t>
    </rPh>
    <rPh sb="22" eb="23">
      <t>スウ</t>
    </rPh>
    <rPh sb="23" eb="24">
      <t>トウ</t>
    </rPh>
    <phoneticPr fontId="2"/>
  </si>
  <si>
    <t>（注）平成26年7月1日現在</t>
    <rPh sb="1" eb="2">
      <t>チュウイ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</si>
  <si>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（２）平成２６年度</t>
    <rPh sb="3" eb="5">
      <t>ヘイセイ</t>
    </rPh>
    <rPh sb="7" eb="9">
      <t>ネンド</t>
    </rPh>
    <phoneticPr fontId="2"/>
  </si>
  <si>
    <t>-</t>
  </si>
  <si>
    <t>家屋敷等のみ</t>
    <rPh sb="0" eb="1">
      <t>イエ</t>
    </rPh>
    <rPh sb="1" eb="3">
      <t>ヤシキ</t>
    </rPh>
    <rPh sb="3" eb="4">
      <t>トウ</t>
    </rPh>
    <phoneticPr fontId="2"/>
  </si>
  <si>
    <t>その他所得者</t>
    <rPh sb="0" eb="3">
      <t>ソノタ</t>
    </rPh>
    <rPh sb="3" eb="6">
      <t>ショトクシャ</t>
    </rPh>
    <phoneticPr fontId="2"/>
  </si>
  <si>
    <t>その他の事業所得者</t>
    <rPh sb="0" eb="3">
      <t>ソノタ</t>
    </rPh>
    <rPh sb="4" eb="6">
      <t>ジギョウ</t>
    </rPh>
    <rPh sb="6" eb="9">
      <t>ショトクシャ</t>
    </rPh>
    <phoneticPr fontId="2"/>
  </si>
  <si>
    <t>農業所得者</t>
    <rPh sb="0" eb="2">
      <t>ノウギョウ</t>
    </rPh>
    <rPh sb="2" eb="5">
      <t>ショトクシャ</t>
    </rPh>
    <phoneticPr fontId="2"/>
  </si>
  <si>
    <t>営業所得者</t>
    <rPh sb="0" eb="2">
      <t>エイギョウ</t>
    </rPh>
    <rPh sb="2" eb="5">
      <t>ショトクシャ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</si>
  <si>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</si>
  <si>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平成26年</t>
    <rPh sb="0" eb="2">
      <t>ヘイセイ</t>
    </rPh>
    <rPh sb="4" eb="5">
      <t>ネン</t>
    </rPh>
    <phoneticPr fontId="2"/>
  </si>
  <si>
    <t>-</t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</si>
  <si>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</si>
  <si>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</si>
  <si>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-</t>
    <phoneticPr fontId="2"/>
  </si>
  <si>
    <t>平成23年</t>
    <rPh sb="0" eb="2">
      <t>ヘイセイ</t>
    </rPh>
    <rPh sb="4" eb="5">
      <t>ネン</t>
    </rPh>
    <phoneticPr fontId="2"/>
  </si>
  <si>
    <t>家屋敷</t>
    <rPh sb="0" eb="1">
      <t>イエ</t>
    </rPh>
    <rPh sb="1" eb="3">
      <t>ヤシキ</t>
    </rPh>
    <phoneticPr fontId="2"/>
  </si>
  <si>
    <t>-</t>
    <phoneticPr fontId="2"/>
  </si>
  <si>
    <t>-</t>
    <phoneticPr fontId="2"/>
  </si>
  <si>
    <t>平成22年</t>
    <rPh sb="0" eb="2">
      <t>ヘイセイ</t>
    </rPh>
    <rPh sb="4" eb="5">
      <t>ネン</t>
    </rPh>
    <phoneticPr fontId="2"/>
  </si>
  <si>
    <t>総　　数</t>
    <rPh sb="0" eb="4">
      <t>ソウスウ</t>
    </rPh>
    <phoneticPr fontId="2"/>
  </si>
  <si>
    <t>たり税額（円）</t>
    <rPh sb="2" eb="4">
      <t>ゼイガク</t>
    </rPh>
    <rPh sb="5" eb="6">
      <t>エン</t>
    </rPh>
    <phoneticPr fontId="2"/>
  </si>
  <si>
    <t>（％）</t>
    <phoneticPr fontId="2"/>
  </si>
  <si>
    <t>納税人員</t>
    <rPh sb="0" eb="2">
      <t>ノウゼイ</t>
    </rPh>
    <rPh sb="2" eb="4">
      <t>ジンイン</t>
    </rPh>
    <phoneticPr fontId="2"/>
  </si>
  <si>
    <t>納税者1人当</t>
    <rPh sb="0" eb="3">
      <t>ノウゼイシャ</t>
    </rPh>
    <rPh sb="4" eb="5">
      <t>ヒトリ</t>
    </rPh>
    <rPh sb="5" eb="6">
      <t>ア</t>
    </rPh>
    <phoneticPr fontId="2"/>
  </si>
  <si>
    <t>構成比</t>
    <rPh sb="0" eb="3">
      <t>コウセイヒ</t>
    </rPh>
    <phoneticPr fontId="2"/>
  </si>
  <si>
    <t>計</t>
    <rPh sb="0" eb="1">
      <t>ケイ</t>
    </rPh>
    <phoneticPr fontId="2"/>
  </si>
  <si>
    <t>所得割額</t>
    <rPh sb="0" eb="1">
      <t>ショ</t>
    </rPh>
    <rPh sb="1" eb="2">
      <t>トク</t>
    </rPh>
    <rPh sb="2" eb="3">
      <t>クワ</t>
    </rPh>
    <rPh sb="3" eb="4">
      <t>ガク</t>
    </rPh>
    <phoneticPr fontId="2"/>
  </si>
  <si>
    <t>均等割額</t>
    <rPh sb="0" eb="3">
      <t>キントウワ</t>
    </rPh>
    <rPh sb="3" eb="4">
      <t>ガク</t>
    </rPh>
    <phoneticPr fontId="2"/>
  </si>
  <si>
    <t>区　　分</t>
    <rPh sb="0" eb="4">
      <t>クブン</t>
    </rPh>
    <phoneticPr fontId="2"/>
  </si>
  <si>
    <t>（２）業種別課税額</t>
    <rPh sb="3" eb="5">
      <t>ギョウシュ</t>
    </rPh>
    <rPh sb="5" eb="6">
      <t>ベツ</t>
    </rPh>
    <rPh sb="6" eb="8">
      <t>カゼイ</t>
    </rPh>
    <rPh sb="8" eb="9">
      <t>ガク</t>
    </rPh>
    <phoneticPr fontId="2"/>
  </si>
  <si>
    <t>（単位：人）</t>
    <rPh sb="1" eb="3">
      <t>タンイ</t>
    </rPh>
    <rPh sb="4" eb="5">
      <t>ヒト</t>
    </rPh>
    <phoneticPr fontId="2"/>
  </si>
  <si>
    <t>（１）納税義務者数</t>
    <rPh sb="3" eb="5">
      <t>ノウゼイ</t>
    </rPh>
    <rPh sb="5" eb="8">
      <t>ギムシャ</t>
    </rPh>
    <rPh sb="8" eb="9">
      <t>スウ</t>
    </rPh>
    <phoneticPr fontId="2"/>
  </si>
  <si>
    <t>１１３． 市民税業種別納税義務者数および課税額</t>
    <rPh sb="5" eb="8">
      <t>シミンゼイ</t>
    </rPh>
    <rPh sb="8" eb="11">
      <t>ギョウシュベツ</t>
    </rPh>
    <rPh sb="11" eb="13">
      <t>ノウゼイ</t>
    </rPh>
    <rPh sb="13" eb="16">
      <t>ギムシャ</t>
    </rPh>
    <rPh sb="16" eb="17">
      <t>スウ</t>
    </rPh>
    <rPh sb="20" eb="23">
      <t>カゼイガク</t>
    </rPh>
    <phoneticPr fontId="2"/>
  </si>
  <si>
    <t xml:space="preserve">      道路および橋りょう、河川および海岸ならびに港湾および漁港を除く</t>
    <rPh sb="6" eb="8">
      <t>ドウロ</t>
    </rPh>
    <rPh sb="11" eb="12">
      <t>キョウ</t>
    </rPh>
    <rPh sb="16" eb="18">
      <t>カセン</t>
    </rPh>
    <rPh sb="21" eb="23">
      <t>カイガン</t>
    </rPh>
    <rPh sb="27" eb="29">
      <t>コウワン</t>
    </rPh>
    <rPh sb="32" eb="34">
      <t>ギョコウ</t>
    </rPh>
    <rPh sb="35" eb="36">
      <t>ノゾ</t>
    </rPh>
    <phoneticPr fontId="2"/>
  </si>
  <si>
    <t>（注）各年3月末日現在</t>
    <rPh sb="1" eb="2">
      <t>チュウ</t>
    </rPh>
    <rPh sb="3" eb="4">
      <t>カク</t>
    </rPh>
    <rPh sb="4" eb="5">
      <t>トシ</t>
    </rPh>
    <rPh sb="6" eb="7">
      <t>ガツ</t>
    </rPh>
    <rPh sb="7" eb="8">
      <t>マツ</t>
    </rPh>
    <rPh sb="8" eb="9">
      <t>ヒ</t>
    </rPh>
    <rPh sb="9" eb="11">
      <t>ゲンザイ</t>
    </rPh>
    <phoneticPr fontId="2"/>
  </si>
  <si>
    <t>資料：市決算書</t>
    <rPh sb="0" eb="2">
      <t>シリョウ</t>
    </rPh>
    <rPh sb="3" eb="4">
      <t>シ</t>
    </rPh>
    <rPh sb="4" eb="7">
      <t>ケッサンショ</t>
    </rPh>
    <phoneticPr fontId="2"/>
  </si>
  <si>
    <t>合    計</t>
    <rPh sb="0" eb="6">
      <t>ゴウケイ</t>
    </rPh>
    <phoneticPr fontId="2"/>
  </si>
  <si>
    <t>その他施設</t>
    <rPh sb="0" eb="3">
      <t>ソノタ</t>
    </rPh>
    <rPh sb="3" eb="5">
      <t>シセツ</t>
    </rPh>
    <phoneticPr fontId="2"/>
  </si>
  <si>
    <t>公園</t>
    <rPh sb="0" eb="2">
      <t>コウエン</t>
    </rPh>
    <phoneticPr fontId="2"/>
  </si>
  <si>
    <t>公営住宅</t>
    <rPh sb="0" eb="2">
      <t>コウエイ</t>
    </rPh>
    <rPh sb="2" eb="4">
      <t>ジュウタク</t>
    </rPh>
    <phoneticPr fontId="2"/>
  </si>
  <si>
    <t>財   産</t>
    <rPh sb="0" eb="5">
      <t>ザイサン</t>
    </rPh>
    <phoneticPr fontId="2"/>
  </si>
  <si>
    <t>学校</t>
    <rPh sb="0" eb="2">
      <t>ガッコウ</t>
    </rPh>
    <phoneticPr fontId="2"/>
  </si>
  <si>
    <t>公共用</t>
    <rPh sb="0" eb="2">
      <t>コウキョウ</t>
    </rPh>
    <rPh sb="2" eb="3">
      <t>ヨウ</t>
    </rPh>
    <phoneticPr fontId="2"/>
  </si>
  <si>
    <t>行政財産</t>
    <rPh sb="0" eb="2">
      <t>ギョウセイ</t>
    </rPh>
    <rPh sb="2" eb="4">
      <t>ザイサン</t>
    </rPh>
    <phoneticPr fontId="2"/>
  </si>
  <si>
    <t>警察・消防施設</t>
    <rPh sb="0" eb="2">
      <t>ケイサツ</t>
    </rPh>
    <rPh sb="3" eb="5">
      <t>ショウボウ</t>
    </rPh>
    <rPh sb="5" eb="7">
      <t>シセツ</t>
    </rPh>
    <phoneticPr fontId="2"/>
  </si>
  <si>
    <t>その他の</t>
    <rPh sb="0" eb="3">
      <t>ソノタ</t>
    </rPh>
    <phoneticPr fontId="2"/>
  </si>
  <si>
    <t>出張所</t>
    <rPh sb="0" eb="3">
      <t>シュッチョウショ</t>
    </rPh>
    <phoneticPr fontId="2"/>
  </si>
  <si>
    <t>本庁舎</t>
    <rPh sb="0" eb="1">
      <t>ホン</t>
    </rPh>
    <rPh sb="1" eb="3">
      <t>チョウシャ</t>
    </rPh>
    <phoneticPr fontId="2"/>
  </si>
  <si>
    <t>庁   舎</t>
    <rPh sb="0" eb="5">
      <t>チョウシャ</t>
    </rPh>
    <phoneticPr fontId="2"/>
  </si>
  <si>
    <t>計（延面積）</t>
    <rPh sb="0" eb="1">
      <t>ケイ</t>
    </rPh>
    <rPh sb="2" eb="3">
      <t>ノ</t>
    </rPh>
    <rPh sb="3" eb="5">
      <t>メンセキ</t>
    </rPh>
    <phoneticPr fontId="2"/>
  </si>
  <si>
    <t>非木造（延面積）</t>
    <rPh sb="0" eb="1">
      <t>ヒ</t>
    </rPh>
    <rPh sb="1" eb="3">
      <t>モクゾウ</t>
    </rPh>
    <rPh sb="4" eb="5">
      <t>ノ</t>
    </rPh>
    <rPh sb="5" eb="7">
      <t>メンセキ</t>
    </rPh>
    <phoneticPr fontId="2"/>
  </si>
  <si>
    <t>木造（延面積）</t>
    <rPh sb="0" eb="2">
      <t>モクゾウ</t>
    </rPh>
    <rPh sb="3" eb="4">
      <t>ノ</t>
    </rPh>
    <rPh sb="4" eb="6">
      <t>メンセキ</t>
    </rPh>
    <phoneticPr fontId="2"/>
  </si>
  <si>
    <t>建    物</t>
    <rPh sb="0" eb="6">
      <t>タテモノ</t>
    </rPh>
    <phoneticPr fontId="2"/>
  </si>
  <si>
    <t>土    地</t>
    <rPh sb="0" eb="6">
      <t>トチ</t>
    </rPh>
    <phoneticPr fontId="2"/>
  </si>
  <si>
    <t>区    分</t>
    <rPh sb="0" eb="6">
      <t>クブン</t>
    </rPh>
    <phoneticPr fontId="2"/>
  </si>
  <si>
    <t>（単位：㎡）</t>
    <rPh sb="1" eb="3">
      <t>タンイ</t>
    </rPh>
    <phoneticPr fontId="2"/>
  </si>
  <si>
    <t>（２）平成２５年度決算</t>
    <rPh sb="3" eb="5">
      <t>ヘイセイ</t>
    </rPh>
    <rPh sb="7" eb="9">
      <t>ネンド</t>
    </rPh>
    <rPh sb="9" eb="11">
      <t>ケッサン</t>
    </rPh>
    <phoneticPr fontId="2"/>
  </si>
  <si>
    <r>
      <t>（１）</t>
    </r>
    <r>
      <rPr>
        <sz val="11"/>
        <rFont val="ＭＳ Ｐゴシック"/>
        <family val="3"/>
        <charset val="128"/>
      </rPr>
      <t>平成２４年度決算</t>
    </r>
    <rPh sb="3" eb="5">
      <t>ヘイセイ</t>
    </rPh>
    <rPh sb="7" eb="9">
      <t>ネンド</t>
    </rPh>
    <rPh sb="9" eb="11">
      <t>ケッサン</t>
    </rPh>
    <phoneticPr fontId="2"/>
  </si>
  <si>
    <t>１１４． 市有財産の概要</t>
    <rPh sb="5" eb="6">
      <t>シ</t>
    </rPh>
    <rPh sb="6" eb="7">
      <t>ユウ</t>
    </rPh>
    <rPh sb="7" eb="9">
      <t>ザイサン</t>
    </rPh>
    <rPh sb="10" eb="12">
      <t>ガイヨウ</t>
    </rPh>
    <phoneticPr fontId="2"/>
  </si>
  <si>
    <t>予備費</t>
    <rPh sb="0" eb="3">
      <t>ヨビヒ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</si>
  <si>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</si>
  <si>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公債費</t>
    <rPh sb="0" eb="3">
      <t>コウサイヒ</t>
    </rPh>
    <phoneticPr fontId="2"/>
  </si>
  <si>
    <t>-</t>
    <phoneticPr fontId="2"/>
  </si>
  <si>
    <t>災害復旧費</t>
    <rPh sb="0" eb="2">
      <t>サイガイ</t>
    </rPh>
    <rPh sb="2" eb="5">
      <t>フッキュウヒ</t>
    </rPh>
    <phoneticPr fontId="2"/>
  </si>
  <si>
    <t>教育費</t>
    <rPh sb="0" eb="3">
      <t>キョウイクヒ</t>
    </rPh>
    <phoneticPr fontId="2"/>
  </si>
  <si>
    <t>消防費</t>
    <rPh sb="0" eb="3">
      <t>ショウボウヒ</t>
    </rPh>
    <phoneticPr fontId="2"/>
  </si>
  <si>
    <t>土木費</t>
    <rPh sb="0" eb="3">
      <t>ドボクヒ</t>
    </rPh>
    <phoneticPr fontId="2"/>
  </si>
  <si>
    <t>商工費</t>
    <rPh sb="0" eb="2">
      <t>ショウコウ</t>
    </rPh>
    <rPh sb="2" eb="3">
      <t>ヒ</t>
    </rPh>
    <phoneticPr fontId="2"/>
  </si>
  <si>
    <t>農林水産業費</t>
    <rPh sb="0" eb="4">
      <t>ノウリンスイサン</t>
    </rPh>
    <rPh sb="4" eb="5">
      <t>ギョウ</t>
    </rPh>
    <rPh sb="5" eb="6">
      <t>ヒ</t>
    </rPh>
    <phoneticPr fontId="2"/>
  </si>
  <si>
    <t>労働費</t>
    <rPh sb="0" eb="3">
      <t>ロウドウヒ</t>
    </rPh>
    <phoneticPr fontId="2"/>
  </si>
  <si>
    <t>衛生費</t>
    <rPh sb="0" eb="3">
      <t>エイセイヒ</t>
    </rPh>
    <phoneticPr fontId="2"/>
  </si>
  <si>
    <t>民生費</t>
    <rPh sb="0" eb="2">
      <t>ミンセイ</t>
    </rPh>
    <rPh sb="2" eb="3">
      <t>ヒ</t>
    </rPh>
    <phoneticPr fontId="2"/>
  </si>
  <si>
    <t>総務費</t>
    <rPh sb="0" eb="2">
      <t>ソウム</t>
    </rPh>
    <rPh sb="2" eb="3">
      <t>ヒ</t>
    </rPh>
    <phoneticPr fontId="2"/>
  </si>
  <si>
    <t>議会費</t>
    <rPh sb="0" eb="3">
      <t>ギカイヒ</t>
    </rPh>
    <phoneticPr fontId="2"/>
  </si>
  <si>
    <t>総額</t>
    <rPh sb="0" eb="2">
      <t>ソウガク</t>
    </rPh>
    <phoneticPr fontId="2"/>
  </si>
  <si>
    <t>決算額</t>
    <rPh sb="0" eb="2">
      <t>ケッサン</t>
    </rPh>
    <rPh sb="2" eb="3">
      <t>ガク</t>
    </rPh>
    <phoneticPr fontId="2"/>
  </si>
  <si>
    <t>予算額</t>
    <rPh sb="0" eb="3">
      <t>ヨサンガク</t>
    </rPh>
    <phoneticPr fontId="2"/>
  </si>
  <si>
    <t>科  目</t>
    <rPh sb="0" eb="4">
      <t>カモク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</si>
  <si>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</si>
  <si>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</si>
  <si>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年  度</t>
    <rPh sb="0" eb="4">
      <t>ネンド</t>
    </rPh>
    <phoneticPr fontId="2"/>
  </si>
  <si>
    <t>（単位：円、％）</t>
    <rPh sb="1" eb="3">
      <t>タンイ</t>
    </rPh>
    <rPh sb="4" eb="5">
      <t>エン</t>
    </rPh>
    <phoneticPr fontId="2"/>
  </si>
  <si>
    <t>（２）歳出の部</t>
    <rPh sb="3" eb="5">
      <t>サイシュツ</t>
    </rPh>
    <rPh sb="6" eb="7">
      <t>ブ</t>
    </rPh>
    <phoneticPr fontId="2"/>
  </si>
  <si>
    <t>市債</t>
    <rPh sb="0" eb="2">
      <t>シサイ</t>
    </rPh>
    <phoneticPr fontId="2"/>
  </si>
  <si>
    <t>諸収入</t>
    <rPh sb="0" eb="1">
      <t>ショ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</si>
  <si>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</si>
  <si>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繰入金</t>
    <rPh sb="0" eb="3">
      <t>クリイレキン</t>
    </rPh>
    <phoneticPr fontId="2"/>
  </si>
  <si>
    <t>寄附金</t>
    <rPh sb="0" eb="2">
      <t>キフ</t>
    </rPh>
    <rPh sb="2" eb="3">
      <t>キン</t>
    </rPh>
    <phoneticPr fontId="2"/>
  </si>
  <si>
    <t>財産収入</t>
    <rPh sb="0" eb="2">
      <t>ザイサン</t>
    </rPh>
    <rPh sb="2" eb="4">
      <t>シュウニュウ</t>
    </rPh>
    <phoneticPr fontId="2"/>
  </si>
  <si>
    <t>県支出金</t>
    <rPh sb="0" eb="1">
      <t>ケン</t>
    </rPh>
    <rPh sb="1" eb="4">
      <t>シシュツキン</t>
    </rPh>
    <phoneticPr fontId="2"/>
  </si>
  <si>
    <t>国庫支出金</t>
    <rPh sb="0" eb="2">
      <t>コッコ</t>
    </rPh>
    <rPh sb="2" eb="5">
      <t>シシュツキン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</si>
  <si>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</si>
  <si>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</si>
  <si>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 xml:space="preserve">交通安全対策特別交付金  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</si>
  <si>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</si>
  <si>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</si>
  <si>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</si>
  <si>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</si>
  <si>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</si>
  <si>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</si>
  <si>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</si>
  <si>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</si>
  <si>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市税</t>
    <rPh sb="0" eb="2">
      <t>シゼイ</t>
    </rPh>
    <phoneticPr fontId="2"/>
  </si>
  <si>
    <t>（１）歳入の部</t>
    <rPh sb="3" eb="5">
      <t>サイニュウ</t>
    </rPh>
    <rPh sb="6" eb="7">
      <t>ブ</t>
    </rPh>
    <phoneticPr fontId="2"/>
  </si>
  <si>
    <t>１１５． 一般会計歳入歳出予算および決算</t>
    <rPh sb="5" eb="7">
      <t>イッパン</t>
    </rPh>
    <rPh sb="7" eb="9">
      <t>カイケイ</t>
    </rPh>
    <rPh sb="9" eb="11">
      <t>サイニュウ</t>
    </rPh>
    <rPh sb="11" eb="13">
      <t>サイシュツ</t>
    </rPh>
    <rPh sb="13" eb="15">
      <t>ヨサン</t>
    </rPh>
    <rPh sb="18" eb="20">
      <t>ケッサン</t>
    </rPh>
    <phoneticPr fontId="2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</si>
  <si>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2"/>
  </si>
  <si>
    <t xml:space="preserve">                  -</t>
  </si>
  <si>
    <t>湖南広域休日急病診療所</t>
    <phoneticPr fontId="2"/>
  </si>
  <si>
    <t>介護保険事業（介護サービス事業）</t>
    <rPh sb="0" eb="2">
      <t>カイゴ</t>
    </rPh>
    <rPh sb="2" eb="4">
      <t>ホケン</t>
    </rPh>
    <rPh sb="4" eb="6">
      <t>ジギョウ</t>
    </rPh>
    <rPh sb="7" eb="9">
      <t>カイゴ</t>
    </rPh>
    <rPh sb="13" eb="15">
      <t>ジギョウ</t>
    </rPh>
    <phoneticPr fontId="2"/>
  </si>
  <si>
    <t>介護保険事業（保険事業）</t>
    <rPh sb="0" eb="2">
      <t>カイゴ</t>
    </rPh>
    <rPh sb="2" eb="4">
      <t>ホケン</t>
    </rPh>
    <rPh sb="4" eb="6">
      <t>ジギョウ</t>
    </rPh>
    <rPh sb="7" eb="9">
      <t>ホケン</t>
    </rPh>
    <rPh sb="9" eb="11">
      <t>ジギョウ</t>
    </rPh>
    <phoneticPr fontId="2"/>
  </si>
  <si>
    <t>駐車場事業</t>
    <rPh sb="0" eb="3">
      <t>チュウシャジョウ</t>
    </rPh>
    <rPh sb="3" eb="5">
      <t>ジギョウ</t>
    </rPh>
    <phoneticPr fontId="2"/>
  </si>
  <si>
    <t>公共下水道事業</t>
    <rPh sb="0" eb="2">
      <t>コウキョウ</t>
    </rPh>
    <rPh sb="2" eb="5">
      <t>ゲスイドウ</t>
    </rPh>
    <rPh sb="5" eb="7">
      <t>ジギョウ</t>
    </rPh>
    <phoneticPr fontId="2"/>
  </si>
  <si>
    <t>学校給食センター</t>
    <rPh sb="0" eb="2">
      <t>ガッコウ</t>
    </rPh>
    <rPh sb="2" eb="4">
      <t>キュウショク</t>
    </rPh>
    <phoneticPr fontId="2"/>
  </si>
  <si>
    <t>財産区</t>
    <rPh sb="0" eb="2">
      <t>ザイサン</t>
    </rPh>
    <rPh sb="2" eb="3">
      <t>ク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</si>
  <si>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</si>
  <si>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予算額</t>
    <rPh sb="0" eb="2">
      <t>ヨサン</t>
    </rPh>
    <rPh sb="2" eb="3">
      <t>ガク</t>
    </rPh>
    <phoneticPr fontId="2"/>
  </si>
  <si>
    <t>科目</t>
    <rPh sb="0" eb="2">
      <t>カモク</t>
    </rPh>
    <phoneticPr fontId="2"/>
  </si>
  <si>
    <t>年度</t>
    <rPh sb="0" eb="2">
      <t>ネンド</t>
    </rPh>
    <phoneticPr fontId="2"/>
  </si>
  <si>
    <t>（単位：円）</t>
    <rPh sb="1" eb="3">
      <t>タンイ</t>
    </rPh>
    <rPh sb="4" eb="5">
      <t>エン</t>
    </rPh>
    <phoneticPr fontId="2"/>
  </si>
  <si>
    <t>（２）歳出の部</t>
    <rPh sb="3" eb="4">
      <t>サイシュツ</t>
    </rPh>
    <rPh sb="4" eb="5">
      <t>デ</t>
    </rPh>
    <rPh sb="6" eb="7">
      <t>ブ</t>
    </rPh>
    <phoneticPr fontId="2"/>
  </si>
  <si>
    <t>（１）歳入の部</t>
    <rPh sb="3" eb="4">
      <t>サイシュツ</t>
    </rPh>
    <rPh sb="4" eb="5">
      <t>ニュウ</t>
    </rPh>
    <rPh sb="6" eb="7">
      <t>ブ</t>
    </rPh>
    <phoneticPr fontId="2"/>
  </si>
  <si>
    <t>１１６． 特別会計歳入歳出予算および決算</t>
    <rPh sb="5" eb="7">
      <t>トクベツ</t>
    </rPh>
    <rPh sb="7" eb="9">
      <t>カイケイ</t>
    </rPh>
    <rPh sb="9" eb="11">
      <t>サイニュウ</t>
    </rPh>
    <rPh sb="11" eb="13">
      <t>サイシュツ</t>
    </rPh>
    <rPh sb="13" eb="15">
      <t>ヨサン</t>
    </rPh>
    <rPh sb="18" eb="20">
      <t>ケッサン</t>
    </rPh>
    <phoneticPr fontId="2"/>
  </si>
  <si>
    <t>人</t>
    <phoneticPr fontId="2"/>
  </si>
  <si>
    <r>
      <t>　　　　　 平成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年3月末人口　</t>
    </r>
    <rPh sb="6" eb="8">
      <t>ヘイセイ</t>
    </rPh>
    <rPh sb="10" eb="11">
      <t>ネン</t>
    </rPh>
    <rPh sb="12" eb="13">
      <t>ガツ</t>
    </rPh>
    <rPh sb="13" eb="14">
      <t>マツ</t>
    </rPh>
    <rPh sb="14" eb="16">
      <t>ジンコウ</t>
    </rPh>
    <phoneticPr fontId="2"/>
  </si>
  <si>
    <t>人</t>
    <phoneticPr fontId="2"/>
  </si>
  <si>
    <r>
      <t>　　　　　 平成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年3月末人口　</t>
    </r>
    <rPh sb="6" eb="8">
      <t>ヘイセイ</t>
    </rPh>
    <rPh sb="10" eb="11">
      <t>ネン</t>
    </rPh>
    <rPh sb="12" eb="13">
      <t>ガツ</t>
    </rPh>
    <rPh sb="13" eb="14">
      <t>マツ</t>
    </rPh>
    <rPh sb="14" eb="16">
      <t>ジンコウ</t>
    </rPh>
    <phoneticPr fontId="2"/>
  </si>
  <si>
    <t>（注）１人当たりの決算は各年度末日人口で算定</t>
    <rPh sb="1" eb="2">
      <t>チュウ</t>
    </rPh>
    <phoneticPr fontId="2"/>
  </si>
  <si>
    <t>資料：地方財政決算状況調査</t>
    <rPh sb="0" eb="2">
      <t>シリョウ</t>
    </rPh>
    <rPh sb="3" eb="5">
      <t>チホウ</t>
    </rPh>
    <rPh sb="5" eb="7">
      <t>ザイセイ</t>
    </rPh>
    <rPh sb="7" eb="9">
      <t>ケッサン</t>
    </rPh>
    <rPh sb="9" eb="11">
      <t>ジョウキョウ</t>
    </rPh>
    <rPh sb="11" eb="13">
      <t>チョウサ</t>
    </rPh>
    <phoneticPr fontId="2"/>
  </si>
  <si>
    <t>-</t>
    <phoneticPr fontId="2"/>
  </si>
  <si>
    <t>失業対策事業費</t>
    <rPh sb="0" eb="2">
      <t>シツギョウ</t>
    </rPh>
    <rPh sb="2" eb="4">
      <t>タイサク</t>
    </rPh>
    <rPh sb="4" eb="7">
      <t>ジギョウヒ</t>
    </rPh>
    <phoneticPr fontId="2"/>
  </si>
  <si>
    <t>-</t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</si>
  <si>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</si>
  <si>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</si>
  <si>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前年度繰上充当金</t>
    <rPh sb="0" eb="3">
      <t>ゼンネンド</t>
    </rPh>
    <rPh sb="3" eb="5">
      <t>クリア</t>
    </rPh>
    <rPh sb="5" eb="7">
      <t>ジュウトウ</t>
    </rPh>
    <rPh sb="7" eb="8">
      <t>キン</t>
    </rPh>
    <phoneticPr fontId="2"/>
  </si>
  <si>
    <t>積立金</t>
    <rPh sb="0" eb="2">
      <t>ツミタテ</t>
    </rPh>
    <rPh sb="2" eb="3">
      <t>キン</t>
    </rPh>
    <phoneticPr fontId="2"/>
  </si>
  <si>
    <t>投資および出資金貸付金</t>
    <rPh sb="0" eb="2">
      <t>トウシ</t>
    </rPh>
    <rPh sb="5" eb="8">
      <t>シュッシキン</t>
    </rPh>
    <rPh sb="8" eb="10">
      <t>カシツケ</t>
    </rPh>
    <rPh sb="10" eb="11">
      <t>キン</t>
    </rPh>
    <phoneticPr fontId="2"/>
  </si>
  <si>
    <t>繰出金</t>
    <rPh sb="0" eb="2">
      <t>クリダ</t>
    </rPh>
    <rPh sb="2" eb="3">
      <t>キン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</si>
  <si>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</si>
  <si>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</si>
  <si>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物件費</t>
    <rPh sb="0" eb="3">
      <t>ブッケンヒ</t>
    </rPh>
    <phoneticPr fontId="2"/>
  </si>
  <si>
    <t>扶助費</t>
    <rPh sb="0" eb="3">
      <t>フジョヒ</t>
    </rPh>
    <phoneticPr fontId="2"/>
  </si>
  <si>
    <t>人件費</t>
    <rPh sb="0" eb="3">
      <t>ジンケンヒ</t>
    </rPh>
    <phoneticPr fontId="2"/>
  </si>
  <si>
    <t>平成25年度</t>
    <rPh sb="0" eb="2">
      <t>ヘイセイ</t>
    </rPh>
    <phoneticPr fontId="2"/>
  </si>
  <si>
    <t>平成24年度</t>
    <rPh sb="0" eb="2">
      <t>ヘイセイ</t>
    </rPh>
    <phoneticPr fontId="2"/>
  </si>
  <si>
    <t>人口１人当たり（円）</t>
    <rPh sb="0" eb="2">
      <t>ジンコウ</t>
    </rPh>
    <rPh sb="3" eb="4">
      <t>ヒト</t>
    </rPh>
    <rPh sb="4" eb="5">
      <t>ア</t>
    </rPh>
    <rPh sb="8" eb="9">
      <t>エン</t>
    </rPh>
    <phoneticPr fontId="2"/>
  </si>
  <si>
    <t>構成比（％）</t>
    <rPh sb="0" eb="3">
      <t>コウセイヒ</t>
    </rPh>
    <phoneticPr fontId="2"/>
  </si>
  <si>
    <t>決算額（千円）</t>
    <rPh sb="0" eb="2">
      <t>ケッサン</t>
    </rPh>
    <rPh sb="2" eb="3">
      <t>ガク</t>
    </rPh>
    <rPh sb="4" eb="6">
      <t>センエン</t>
    </rPh>
    <phoneticPr fontId="2"/>
  </si>
  <si>
    <t>地方債</t>
    <rPh sb="0" eb="3">
      <t>チホウサイ</t>
    </rPh>
    <phoneticPr fontId="2"/>
  </si>
  <si>
    <t>寄附金</t>
    <rPh sb="0" eb="3">
      <t>キフキン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</si>
  <si>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</si>
  <si>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（１）歳入の部</t>
    <rPh sb="3" eb="4">
      <t>サイシュツ</t>
    </rPh>
    <rPh sb="4" eb="5">
      <t>イ</t>
    </rPh>
    <rPh sb="6" eb="7">
      <t>ブ</t>
    </rPh>
    <phoneticPr fontId="2"/>
  </si>
  <si>
    <t>１１７． 普通会計決算</t>
    <rPh sb="5" eb="7">
      <t>フツウ</t>
    </rPh>
    <rPh sb="7" eb="9">
      <t>カイケイ</t>
    </rPh>
    <rPh sb="9" eb="11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</si>
</sst>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;[Red]0.0"/>
    <numFmt numFmtId="177" formatCode="#,##0;[Red]#,##0"/>
    <numFmt numFmtId="178" formatCode="#,##0_ "/>
    <numFmt numFmtId="179" formatCode="0.0_ "/>
    <numFmt numFmtId="180" formatCode="#,##0_ ;[Red]\-#,##0\ "/>
    <numFmt numFmtId="181" formatCode="#,##0.00_ ;[Red]\-#,##0.00\ "/>
    <numFmt numFmtId="182" formatCode="#,##0_);[Red]\(#,##0\)"/>
    <numFmt numFmtId="183" formatCode="#,##0.000_ "/>
    <numFmt numFmtId="184" formatCode="#,##0.000;[Red]\-#,##0.000"/>
    <numFmt numFmtId="185" formatCode="#,##0.000_ ;[Red]\-#,##0.000\ "/>
    <numFmt numFmtId="186" formatCode="0.0_ ;[Red]\-0.0\ "/>
    <numFmt numFmtId="187" formatCode="_ * #,##0.0_ ;_ * \-#,##0.0_ ;_ * &quot;-&quot;?_ ;_ @_ "/>
    <numFmt numFmtId="188" formatCode="0.00_);[Red]\(0.00\)"/>
    <numFmt numFmtId="189" formatCode="0_);[Red]\(0\)"/>
    <numFmt numFmtId="190" formatCode="#,##0.0_);[Red]\(#,##0.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176" fontId="0" fillId="0" borderId="1" xfId="0" applyNumberFormat="1" applyFont="1" applyFill="1" applyBorder="1"/>
    <xf numFmtId="177" fontId="0" fillId="0" borderId="1" xfId="0" applyNumberFormat="1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/>
    <xf numFmtId="178" fontId="0" fillId="0" borderId="1" xfId="0" applyNumberFormat="1" applyFont="1" applyFill="1" applyBorder="1" applyAlignment="1"/>
    <xf numFmtId="179" fontId="0" fillId="0" borderId="0" xfId="0" applyNumberFormat="1" applyFont="1" applyFill="1" applyBorder="1"/>
    <xf numFmtId="177" fontId="0" fillId="0" borderId="0" xfId="0" applyNumberFormat="1" applyFont="1" applyFill="1" applyBorder="1"/>
    <xf numFmtId="178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ill="1"/>
    <xf numFmtId="176" fontId="1" fillId="0" borderId="0" xfId="0" applyNumberFormat="1" applyFont="1" applyFill="1"/>
    <xf numFmtId="0" fontId="3" fillId="0" borderId="0" xfId="0" applyFont="1" applyFill="1"/>
    <xf numFmtId="38" fontId="1" fillId="0" borderId="0" xfId="1" applyFont="1" applyFill="1"/>
    <xf numFmtId="0" fontId="1" fillId="0" borderId="1" xfId="0" applyFont="1" applyFill="1" applyBorder="1"/>
    <xf numFmtId="178" fontId="1" fillId="0" borderId="1" xfId="0" applyNumberFormat="1" applyFont="1" applyFill="1" applyBorder="1"/>
    <xf numFmtId="0" fontId="0" fillId="0" borderId="1" xfId="0" applyFill="1" applyBorder="1" applyAlignment="1">
      <alignment horizontal="distributed"/>
    </xf>
    <xf numFmtId="180" fontId="1" fillId="0" borderId="0" xfId="1" applyNumberFormat="1" applyFont="1" applyFill="1" applyAlignment="1">
      <alignment horizontal="right"/>
    </xf>
    <xf numFmtId="181" fontId="1" fillId="0" borderId="0" xfId="1" applyNumberFormat="1" applyFont="1" applyFill="1" applyAlignment="1">
      <alignment horizontal="right"/>
    </xf>
    <xf numFmtId="178" fontId="0" fillId="0" borderId="0" xfId="0" applyNumberFormat="1" applyFont="1" applyFill="1"/>
    <xf numFmtId="4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distributed"/>
    </xf>
    <xf numFmtId="180" fontId="0" fillId="0" borderId="0" xfId="1" applyNumberFormat="1" applyFont="1" applyFill="1" applyAlignment="1">
      <alignment horizontal="right"/>
    </xf>
    <xf numFmtId="181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42" fontId="0" fillId="0" borderId="0" xfId="1" applyNumberFormat="1" applyFont="1" applyFill="1" applyAlignment="1">
      <alignment horizontal="right"/>
    </xf>
    <xf numFmtId="41" fontId="0" fillId="0" borderId="0" xfId="1" applyNumberFormat="1" applyFont="1" applyFill="1" applyAlignment="1">
      <alignment horizontal="right"/>
    </xf>
    <xf numFmtId="177" fontId="0" fillId="0" borderId="0" xfId="0" applyNumberFormat="1" applyFont="1" applyFill="1"/>
    <xf numFmtId="38" fontId="0" fillId="0" borderId="0" xfId="0" applyNumberFormat="1" applyFont="1" applyFill="1"/>
    <xf numFmtId="182" fontId="3" fillId="0" borderId="0" xfId="0" applyNumberFormat="1" applyFont="1" applyFill="1"/>
    <xf numFmtId="0" fontId="1" fillId="0" borderId="0" xfId="0" applyFont="1" applyFill="1" applyBorder="1" applyAlignment="1">
      <alignment horizontal="distributed"/>
    </xf>
    <xf numFmtId="180" fontId="3" fillId="0" borderId="0" xfId="1" applyNumberFormat="1" applyFont="1" applyFill="1" applyAlignment="1">
      <alignment horizontal="right"/>
    </xf>
    <xf numFmtId="181" fontId="3" fillId="0" borderId="0" xfId="1" applyNumberFormat="1" applyFont="1" applyFill="1" applyAlignment="1">
      <alignment horizontal="right"/>
    </xf>
    <xf numFmtId="42" fontId="3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distributed"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2" fontId="3" fillId="0" borderId="0" xfId="0" applyNumberFormat="1" applyFont="1" applyFill="1" applyAlignment="1">
      <alignment horizontal="right"/>
    </xf>
    <xf numFmtId="41" fontId="3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/>
    <xf numFmtId="183" fontId="0" fillId="0" borderId="0" xfId="0" applyNumberFormat="1" applyFont="1" applyFill="1" applyBorder="1"/>
    <xf numFmtId="184" fontId="1" fillId="0" borderId="0" xfId="1" applyNumberFormat="1" applyFont="1" applyFill="1"/>
    <xf numFmtId="0" fontId="0" fillId="0" borderId="10" xfId="0" applyFont="1" applyFill="1" applyBorder="1" applyAlignment="1">
      <alignment horizontal="distributed"/>
    </xf>
    <xf numFmtId="185" fontId="1" fillId="0" borderId="0" xfId="1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distributed"/>
    </xf>
    <xf numFmtId="184" fontId="0" fillId="0" borderId="0" xfId="1" applyNumberFormat="1" applyFont="1" applyFill="1"/>
    <xf numFmtId="185" fontId="0" fillId="0" borderId="0" xfId="1" applyNumberFormat="1" applyFont="1" applyFill="1" applyAlignment="1">
      <alignment horizontal="right"/>
    </xf>
    <xf numFmtId="38" fontId="0" fillId="0" borderId="1" xfId="1" applyFont="1" applyFill="1" applyBorder="1"/>
    <xf numFmtId="41" fontId="1" fillId="0" borderId="0" xfId="1" applyNumberFormat="1" applyFont="1" applyFill="1" applyAlignment="1">
      <alignment horizontal="right"/>
    </xf>
    <xf numFmtId="180" fontId="1" fillId="0" borderId="0" xfId="1" applyNumberFormat="1" applyFont="1" applyFill="1"/>
    <xf numFmtId="42" fontId="1" fillId="0" borderId="0" xfId="1" applyNumberFormat="1" applyFont="1" applyFill="1" applyAlignment="1">
      <alignment horizontal="right"/>
    </xf>
    <xf numFmtId="186" fontId="0" fillId="0" borderId="0" xfId="0" applyNumberFormat="1" applyFont="1" applyFill="1"/>
    <xf numFmtId="186" fontId="1" fillId="0" borderId="0" xfId="0" applyNumberFormat="1" applyFont="1" applyFill="1"/>
    <xf numFmtId="187" fontId="1" fillId="0" borderId="0" xfId="1" applyNumberFormat="1" applyFont="1" applyFill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180" fontId="0" fillId="0" borderId="0" xfId="0" applyNumberFormat="1" applyFont="1" applyFill="1"/>
    <xf numFmtId="179" fontId="0" fillId="0" borderId="0" xfId="0" applyNumberFormat="1" applyFont="1" applyFill="1"/>
    <xf numFmtId="180" fontId="0" fillId="0" borderId="0" xfId="0" applyNumberFormat="1" applyFont="1" applyFill="1" applyBorder="1"/>
    <xf numFmtId="179" fontId="0" fillId="0" borderId="1" xfId="0" applyNumberFormat="1" applyFont="1" applyFill="1" applyBorder="1"/>
    <xf numFmtId="180" fontId="0" fillId="0" borderId="1" xfId="0" applyNumberFormat="1" applyFont="1" applyFill="1" applyBorder="1"/>
    <xf numFmtId="182" fontId="1" fillId="0" borderId="0" xfId="1" applyNumberFormat="1" applyFont="1" applyFill="1"/>
    <xf numFmtId="179" fontId="1" fillId="0" borderId="0" xfId="0" applyNumberFormat="1" applyFont="1" applyFill="1"/>
    <xf numFmtId="0" fontId="0" fillId="0" borderId="1" xfId="0" applyFill="1" applyBorder="1" applyAlignment="1">
      <alignment horizontal="right"/>
    </xf>
    <xf numFmtId="0" fontId="0" fillId="0" borderId="0" xfId="0" applyFont="1" applyFill="1" applyAlignment="1">
      <alignment wrapText="1"/>
    </xf>
    <xf numFmtId="178" fontId="0" fillId="0" borderId="1" xfId="0" applyNumberFormat="1" applyFont="1" applyFill="1" applyBorder="1"/>
    <xf numFmtId="0" fontId="0" fillId="0" borderId="1" xfId="0" applyFont="1" applyFill="1" applyBorder="1" applyAlignment="1">
      <alignment horizontal="distributed"/>
    </xf>
    <xf numFmtId="180" fontId="0" fillId="0" borderId="0" xfId="1" applyNumberFormat="1" applyFont="1" applyFill="1"/>
    <xf numFmtId="0" fontId="0" fillId="0" borderId="0" xfId="0" applyFont="1" applyFill="1" applyBorder="1" applyAlignment="1">
      <alignment horizontal="distributed"/>
    </xf>
    <xf numFmtId="0" fontId="4" fillId="0" borderId="0" xfId="0" applyFont="1" applyFill="1"/>
    <xf numFmtId="0" fontId="0" fillId="0" borderId="0" xfId="0" applyFont="1" applyFill="1" applyAlignment="1">
      <alignment horizontal="center" shrinkToFit="1"/>
    </xf>
    <xf numFmtId="178" fontId="0" fillId="0" borderId="9" xfId="0" applyNumberFormat="1" applyFont="1" applyFill="1" applyBorder="1" applyAlignment="1">
      <alignment horizontal="center"/>
    </xf>
    <xf numFmtId="178" fontId="0" fillId="0" borderId="3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/>
    </xf>
    <xf numFmtId="182" fontId="0" fillId="0" borderId="1" xfId="0" applyNumberFormat="1" applyFont="1" applyFill="1" applyBorder="1" applyAlignment="1"/>
    <xf numFmtId="182" fontId="0" fillId="0" borderId="1" xfId="0" applyNumberFormat="1" applyFont="1" applyFill="1" applyBorder="1"/>
    <xf numFmtId="182" fontId="0" fillId="0" borderId="0" xfId="1" applyNumberFormat="1" applyFont="1" applyFill="1"/>
    <xf numFmtId="3" fontId="0" fillId="0" borderId="0" xfId="0" applyNumberFormat="1" applyFont="1" applyFill="1" applyAlignment="1"/>
    <xf numFmtId="0" fontId="0" fillId="0" borderId="0" xfId="0" applyFill="1" applyAlignment="1"/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182" fontId="1" fillId="0" borderId="0" xfId="0" applyNumberFormat="1" applyFont="1" applyFill="1"/>
    <xf numFmtId="188" fontId="1" fillId="0" borderId="0" xfId="0" applyNumberFormat="1" applyFont="1" applyFill="1"/>
    <xf numFmtId="189" fontId="1" fillId="0" borderId="0" xfId="0" applyNumberFormat="1" applyFont="1" applyFill="1"/>
    <xf numFmtId="0" fontId="1" fillId="0" borderId="0" xfId="0" applyFont="1" applyFill="1" applyAlignment="1">
      <alignment horizontal="left"/>
    </xf>
    <xf numFmtId="44" fontId="1" fillId="0" borderId="0" xfId="0" applyNumberFormat="1" applyFont="1" applyFill="1" applyAlignment="1">
      <alignment horizontal="right"/>
    </xf>
    <xf numFmtId="190" fontId="1" fillId="0" borderId="0" xfId="0" applyNumberFormat="1" applyFont="1" applyFill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justify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8" fontId="0" fillId="0" borderId="9" xfId="0" applyNumberFormat="1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Normal="100" zoomScaleSheetLayoutView="100" workbookViewId="0">
      <selection activeCell="N1" sqref="N1"/>
    </sheetView>
  </sheetViews>
  <sheetFormatPr defaultRowHeight="13.5"/>
  <cols>
    <col min="1" max="1" width="3.875" style="1" customWidth="1"/>
    <col min="2" max="2" width="7" style="1" customWidth="1"/>
    <col min="3" max="3" width="10" style="1" bestFit="1" customWidth="1"/>
    <col min="4" max="4" width="7" style="1" customWidth="1"/>
    <col min="5" max="5" width="8.625" style="1" bestFit="1" customWidth="1"/>
    <col min="6" max="7" width="11" style="1" customWidth="1"/>
    <col min="8" max="8" width="10.875" style="1" customWidth="1"/>
    <col min="9" max="11" width="11" style="1" customWidth="1"/>
    <col min="12" max="12" width="14.625" style="1" customWidth="1"/>
    <col min="13" max="13" width="10.875" style="1" customWidth="1"/>
    <col min="14" max="16384" width="9" style="1"/>
  </cols>
  <sheetData>
    <row r="1" spans="1:20" s="21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1" customFormat="1">
      <c r="A2" s="1"/>
      <c r="B2" s="21" t="s">
        <v>21</v>
      </c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0">
      <c r="B4" s="115" t="s">
        <v>20</v>
      </c>
      <c r="C4" s="116"/>
      <c r="D4" s="116"/>
      <c r="E4" s="116"/>
      <c r="F4" s="2"/>
      <c r="G4" s="2"/>
      <c r="H4" s="2"/>
      <c r="I4" s="2"/>
      <c r="J4" s="3"/>
      <c r="K4" s="2"/>
      <c r="L4" s="2"/>
      <c r="M4" s="2"/>
      <c r="N4" s="2"/>
    </row>
    <row r="5" spans="1:20">
      <c r="B5" s="119" t="s">
        <v>19</v>
      </c>
      <c r="C5" s="119"/>
      <c r="D5" s="119"/>
      <c r="E5" s="120"/>
      <c r="F5" s="19" t="s">
        <v>18</v>
      </c>
      <c r="G5" s="19" t="s">
        <v>17</v>
      </c>
      <c r="H5" s="19" t="s">
        <v>16</v>
      </c>
      <c r="I5" s="19" t="s">
        <v>15</v>
      </c>
      <c r="J5" s="20" t="s">
        <v>14</v>
      </c>
      <c r="K5" s="19" t="s">
        <v>13</v>
      </c>
      <c r="L5" s="19" t="s">
        <v>12</v>
      </c>
      <c r="M5" s="19" t="s">
        <v>11</v>
      </c>
      <c r="N5" s="2"/>
    </row>
    <row r="6" spans="1:20">
      <c r="B6" s="121"/>
      <c r="C6" s="121"/>
      <c r="D6" s="121"/>
      <c r="E6" s="122"/>
      <c r="F6" s="16" t="s">
        <v>10</v>
      </c>
      <c r="G6" s="16" t="s">
        <v>9</v>
      </c>
      <c r="H6" s="16" t="s">
        <v>9</v>
      </c>
      <c r="I6" s="16" t="s">
        <v>9</v>
      </c>
      <c r="J6" s="18" t="s">
        <v>8</v>
      </c>
      <c r="K6" s="16" t="s">
        <v>7</v>
      </c>
      <c r="L6" s="17" t="s">
        <v>6</v>
      </c>
      <c r="M6" s="16" t="s">
        <v>5</v>
      </c>
      <c r="N6" s="2"/>
    </row>
    <row r="7" spans="1:20">
      <c r="B7" s="15"/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  <c r="N7" s="2"/>
    </row>
    <row r="8" spans="1:20" ht="13.5" customHeight="1">
      <c r="B8" s="123" t="s">
        <v>4</v>
      </c>
      <c r="C8" s="123"/>
      <c r="D8" s="123"/>
      <c r="E8" s="123"/>
      <c r="F8" s="13">
        <v>57097</v>
      </c>
      <c r="G8" s="13">
        <v>190359346</v>
      </c>
      <c r="H8" s="13">
        <v>64806009</v>
      </c>
      <c r="I8" s="13">
        <v>130672148</v>
      </c>
      <c r="J8" s="13">
        <v>7682227</v>
      </c>
      <c r="K8" s="13">
        <v>238755</v>
      </c>
      <c r="L8" s="13">
        <v>7443472</v>
      </c>
      <c r="M8" s="12">
        <v>6</v>
      </c>
      <c r="N8" s="2"/>
    </row>
    <row r="9" spans="1:20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9"/>
      <c r="N9" s="2"/>
    </row>
    <row r="10" spans="1:20">
      <c r="B10" s="11">
        <v>10</v>
      </c>
      <c r="C10" s="3" t="s">
        <v>3</v>
      </c>
      <c r="D10" s="3"/>
      <c r="E10" s="3"/>
      <c r="F10" s="10">
        <v>2119</v>
      </c>
      <c r="G10" s="10">
        <v>1303885</v>
      </c>
      <c r="H10" s="10">
        <v>1257631</v>
      </c>
      <c r="I10" s="10">
        <v>1815602</v>
      </c>
      <c r="J10" s="10">
        <v>56312</v>
      </c>
      <c r="K10" s="10">
        <v>2485</v>
      </c>
      <c r="L10" s="10">
        <v>53827</v>
      </c>
      <c r="M10" s="9">
        <v>5.9</v>
      </c>
      <c r="N10" s="2"/>
    </row>
    <row r="11" spans="1:20">
      <c r="B11" s="11">
        <v>10</v>
      </c>
      <c r="C11" s="3" t="s">
        <v>2</v>
      </c>
      <c r="D11" s="11">
        <v>100</v>
      </c>
      <c r="E11" s="3" t="s">
        <v>3</v>
      </c>
      <c r="F11" s="10">
        <v>16732</v>
      </c>
      <c r="G11" s="10">
        <v>22661207</v>
      </c>
      <c r="H11" s="10">
        <v>13246714</v>
      </c>
      <c r="I11" s="10">
        <v>10307169</v>
      </c>
      <c r="J11" s="10">
        <v>589947</v>
      </c>
      <c r="K11" s="10">
        <v>47239</v>
      </c>
      <c r="L11" s="10">
        <v>542708</v>
      </c>
      <c r="M11" s="9">
        <v>6</v>
      </c>
      <c r="N11" s="2"/>
    </row>
    <row r="12" spans="1:20">
      <c r="B12" s="11">
        <v>100</v>
      </c>
      <c r="C12" s="3" t="s">
        <v>2</v>
      </c>
      <c r="D12" s="11">
        <v>200</v>
      </c>
      <c r="E12" s="3" t="s">
        <v>3</v>
      </c>
      <c r="F12" s="10">
        <v>15783</v>
      </c>
      <c r="G12" s="10">
        <v>38739040</v>
      </c>
      <c r="H12" s="10">
        <v>15720590</v>
      </c>
      <c r="I12" s="10">
        <v>23397095</v>
      </c>
      <c r="J12" s="10">
        <v>1391644</v>
      </c>
      <c r="K12" s="10">
        <v>81340</v>
      </c>
      <c r="L12" s="10">
        <v>1310304</v>
      </c>
      <c r="M12" s="9">
        <v>6</v>
      </c>
      <c r="N12" s="2"/>
    </row>
    <row r="13" spans="1:20">
      <c r="B13" s="11">
        <v>200</v>
      </c>
      <c r="C13" s="3" t="s">
        <v>2</v>
      </c>
      <c r="D13" s="11">
        <v>300</v>
      </c>
      <c r="E13" s="3" t="s">
        <v>3</v>
      </c>
      <c r="F13" s="10">
        <v>9751</v>
      </c>
      <c r="G13" s="10">
        <v>36341310</v>
      </c>
      <c r="H13" s="10">
        <v>12380771</v>
      </c>
      <c r="I13" s="10">
        <v>24290353</v>
      </c>
      <c r="J13" s="10">
        <v>1446540</v>
      </c>
      <c r="K13" s="10">
        <v>68205</v>
      </c>
      <c r="L13" s="10">
        <v>1378335</v>
      </c>
      <c r="M13" s="9">
        <v>6</v>
      </c>
      <c r="N13" s="2"/>
    </row>
    <row r="14" spans="1:20">
      <c r="B14" s="11">
        <v>300</v>
      </c>
      <c r="C14" s="3" t="s">
        <v>2</v>
      </c>
      <c r="D14" s="11">
        <v>400</v>
      </c>
      <c r="E14" s="3" t="s">
        <v>3</v>
      </c>
      <c r="F14" s="10">
        <v>5398</v>
      </c>
      <c r="G14" s="10">
        <v>26949608</v>
      </c>
      <c r="H14" s="10">
        <v>8277001</v>
      </c>
      <c r="I14" s="10">
        <v>18881466</v>
      </c>
      <c r="J14" s="10">
        <v>1126095</v>
      </c>
      <c r="K14" s="10">
        <v>21038</v>
      </c>
      <c r="L14" s="10">
        <v>1105057</v>
      </c>
      <c r="M14" s="9">
        <v>6</v>
      </c>
      <c r="N14" s="2"/>
    </row>
    <row r="15" spans="1:20">
      <c r="B15" s="11">
        <v>400</v>
      </c>
      <c r="C15" s="3" t="s">
        <v>2</v>
      </c>
      <c r="D15" s="11">
        <v>550</v>
      </c>
      <c r="E15" s="3" t="s">
        <v>3</v>
      </c>
      <c r="F15" s="10">
        <v>4031</v>
      </c>
      <c r="G15" s="10">
        <v>25746555</v>
      </c>
      <c r="H15" s="10">
        <v>7139353</v>
      </c>
      <c r="I15" s="10">
        <v>18884952</v>
      </c>
      <c r="J15" s="10">
        <v>1124271</v>
      </c>
      <c r="K15" s="10">
        <v>7803</v>
      </c>
      <c r="L15" s="10">
        <v>1116468</v>
      </c>
      <c r="M15" s="9">
        <v>6</v>
      </c>
      <c r="N15" s="2"/>
    </row>
    <row r="16" spans="1:20">
      <c r="B16" s="11">
        <v>550</v>
      </c>
      <c r="C16" s="3" t="s">
        <v>2</v>
      </c>
      <c r="D16" s="11">
        <v>700</v>
      </c>
      <c r="E16" s="3" t="s">
        <v>3</v>
      </c>
      <c r="F16" s="10">
        <v>1381</v>
      </c>
      <c r="G16" s="10">
        <v>11241199</v>
      </c>
      <c r="H16" s="10">
        <v>2756691</v>
      </c>
      <c r="I16" s="10">
        <v>8762722</v>
      </c>
      <c r="J16" s="10">
        <v>517112</v>
      </c>
      <c r="K16" s="10">
        <v>2710</v>
      </c>
      <c r="L16" s="10">
        <v>514402</v>
      </c>
      <c r="M16" s="9">
        <v>6</v>
      </c>
      <c r="N16" s="2"/>
    </row>
    <row r="17" spans="2:14">
      <c r="B17" s="11">
        <v>700</v>
      </c>
      <c r="C17" s="3" t="s">
        <v>2</v>
      </c>
      <c r="D17" s="11">
        <v>1000</v>
      </c>
      <c r="E17" s="3" t="s">
        <v>3</v>
      </c>
      <c r="F17" s="10">
        <v>1064</v>
      </c>
      <c r="G17" s="10">
        <v>10888716</v>
      </c>
      <c r="H17" s="10">
        <v>2198829</v>
      </c>
      <c r="I17" s="10">
        <v>9101330</v>
      </c>
      <c r="J17" s="10">
        <v>533755</v>
      </c>
      <c r="K17" s="10">
        <v>2489</v>
      </c>
      <c r="L17" s="10">
        <v>531266</v>
      </c>
      <c r="M17" s="9">
        <v>6</v>
      </c>
      <c r="N17" s="2"/>
    </row>
    <row r="18" spans="2:14">
      <c r="B18" s="11">
        <v>1000</v>
      </c>
      <c r="C18" s="3" t="s">
        <v>2</v>
      </c>
      <c r="D18" s="11"/>
      <c r="E18" s="3"/>
      <c r="F18" s="10">
        <v>838</v>
      </c>
      <c r="G18" s="10">
        <v>16487826</v>
      </c>
      <c r="H18" s="10">
        <v>1828429</v>
      </c>
      <c r="I18" s="10">
        <v>15231459</v>
      </c>
      <c r="J18" s="10">
        <v>896551</v>
      </c>
      <c r="K18" s="10">
        <v>5446</v>
      </c>
      <c r="L18" s="10">
        <v>891105</v>
      </c>
      <c r="M18" s="9">
        <v>6</v>
      </c>
      <c r="N18" s="2"/>
    </row>
    <row r="19" spans="2:14">
      <c r="B19" s="8"/>
      <c r="C19" s="7"/>
      <c r="D19" s="6"/>
      <c r="E19" s="6"/>
      <c r="F19" s="5"/>
      <c r="G19" s="5"/>
      <c r="H19" s="5"/>
      <c r="I19" s="5"/>
      <c r="J19" s="5"/>
      <c r="K19" s="5"/>
      <c r="L19" s="5"/>
      <c r="M19" s="4"/>
      <c r="N19" s="2"/>
    </row>
    <row r="20" spans="2:14">
      <c r="B20" s="2" t="s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>
      <c r="B21" s="117" t="s">
        <v>0</v>
      </c>
      <c r="C21" s="118"/>
      <c r="D21" s="118"/>
      <c r="E21" s="118"/>
      <c r="F21" s="118"/>
      <c r="G21" s="2"/>
      <c r="H21" s="2"/>
      <c r="I21" s="2"/>
      <c r="J21" s="2"/>
      <c r="K21" s="2"/>
      <c r="L21" s="2"/>
      <c r="M21" s="2"/>
      <c r="N21" s="2"/>
    </row>
    <row r="22" spans="2:14">
      <c r="B22" s="2"/>
      <c r="C22" s="2"/>
      <c r="D22" s="2"/>
      <c r="E22" s="2"/>
      <c r="F22" s="2"/>
      <c r="G22" s="2"/>
      <c r="H22" s="2"/>
      <c r="I22" s="2"/>
      <c r="J22" s="3"/>
      <c r="K22" s="2"/>
      <c r="L22" s="2"/>
      <c r="M22" s="2"/>
      <c r="N22" s="2"/>
    </row>
    <row r="23" spans="2:14"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</row>
    <row r="24" spans="2:14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mergeCells count="4">
    <mergeCell ref="B4:E4"/>
    <mergeCell ref="B21:F21"/>
    <mergeCell ref="B5:E6"/>
    <mergeCell ref="B8:E8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topLeftCell="C1" zoomScaleNormal="100" zoomScaleSheetLayoutView="100" workbookViewId="0">
      <selection activeCell="N1" sqref="N1"/>
    </sheetView>
  </sheetViews>
  <sheetFormatPr defaultRowHeight="13.5"/>
  <cols>
    <col min="1" max="1" width="3.875" style="21" customWidth="1"/>
    <col min="2" max="2" width="7" style="21" customWidth="1"/>
    <col min="3" max="3" width="10" style="21" bestFit="1" customWidth="1"/>
    <col min="4" max="4" width="7" style="21" customWidth="1"/>
    <col min="5" max="5" width="8.625" style="21" bestFit="1" customWidth="1"/>
    <col min="6" max="7" width="11" style="21" customWidth="1"/>
    <col min="8" max="8" width="10.875" style="21" customWidth="1"/>
    <col min="9" max="11" width="11" style="21" customWidth="1"/>
    <col min="12" max="12" width="14.625" style="21" customWidth="1"/>
    <col min="13" max="13" width="10.875" style="21" customWidth="1"/>
    <col min="14" max="16384" width="9" style="2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24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" customFormat="1">
      <c r="B2" s="116" t="s">
        <v>23</v>
      </c>
      <c r="C2" s="116"/>
      <c r="D2" s="116"/>
      <c r="E2" s="116"/>
      <c r="F2" s="2"/>
      <c r="G2" s="2"/>
      <c r="H2" s="2"/>
      <c r="I2" s="2"/>
      <c r="J2" s="3"/>
      <c r="K2" s="2"/>
      <c r="L2" s="2"/>
      <c r="M2" s="2"/>
    </row>
    <row r="3" spans="1:20" s="1" customFormat="1">
      <c r="B3" s="119" t="s">
        <v>19</v>
      </c>
      <c r="C3" s="119"/>
      <c r="D3" s="119"/>
      <c r="E3" s="120"/>
      <c r="F3" s="19" t="s">
        <v>18</v>
      </c>
      <c r="G3" s="19" t="s">
        <v>17</v>
      </c>
      <c r="H3" s="19" t="s">
        <v>16</v>
      </c>
      <c r="I3" s="19" t="s">
        <v>15</v>
      </c>
      <c r="J3" s="20" t="s">
        <v>14</v>
      </c>
      <c r="K3" s="19" t="s">
        <v>13</v>
      </c>
      <c r="L3" s="19" t="s">
        <v>12</v>
      </c>
      <c r="M3" s="19" t="s">
        <v>11</v>
      </c>
    </row>
    <row r="4" spans="1:20" s="1" customFormat="1">
      <c r="B4" s="121"/>
      <c r="C4" s="121"/>
      <c r="D4" s="121"/>
      <c r="E4" s="122"/>
      <c r="F4" s="16" t="s">
        <v>10</v>
      </c>
      <c r="G4" s="16" t="s">
        <v>9</v>
      </c>
      <c r="H4" s="16" t="s">
        <v>9</v>
      </c>
      <c r="I4" s="16" t="s">
        <v>9</v>
      </c>
      <c r="J4" s="18" t="s">
        <v>8</v>
      </c>
      <c r="K4" s="16" t="s">
        <v>7</v>
      </c>
      <c r="L4" s="17" t="s">
        <v>6</v>
      </c>
      <c r="M4" s="16" t="s">
        <v>5</v>
      </c>
    </row>
    <row r="5" spans="1:20" s="1" customFormat="1">
      <c r="B5" s="15"/>
      <c r="C5" s="15"/>
      <c r="D5" s="15"/>
      <c r="E5" s="15"/>
      <c r="F5" s="14"/>
      <c r="G5" s="14"/>
      <c r="H5" s="14"/>
      <c r="I5" s="14"/>
      <c r="J5" s="14"/>
      <c r="K5" s="14"/>
      <c r="L5" s="14"/>
      <c r="M5" s="14"/>
    </row>
    <row r="6" spans="1:20" s="1" customFormat="1" ht="13.5" customHeight="1">
      <c r="B6" s="123" t="s">
        <v>4</v>
      </c>
      <c r="C6" s="123"/>
      <c r="D6" s="123"/>
      <c r="E6" s="123"/>
      <c r="F6" s="13">
        <v>57738</v>
      </c>
      <c r="G6" s="13">
        <v>192454256</v>
      </c>
      <c r="H6" s="13">
        <v>66164843</v>
      </c>
      <c r="I6" s="13">
        <v>134644972</v>
      </c>
      <c r="J6" s="13">
        <v>7793495</v>
      </c>
      <c r="K6" s="13">
        <v>249550</v>
      </c>
      <c r="L6" s="13">
        <v>7543945</v>
      </c>
      <c r="M6" s="12">
        <v>6</v>
      </c>
    </row>
    <row r="7" spans="1:20" s="1" customFormat="1"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9"/>
    </row>
    <row r="8" spans="1:20" s="1" customFormat="1">
      <c r="B8" s="11">
        <v>10</v>
      </c>
      <c r="C8" s="3" t="s">
        <v>3</v>
      </c>
      <c r="D8" s="3"/>
      <c r="E8" s="3"/>
      <c r="F8" s="10">
        <v>2162</v>
      </c>
      <c r="G8" s="10">
        <v>1296627</v>
      </c>
      <c r="H8" s="10">
        <v>1262110</v>
      </c>
      <c r="I8" s="10">
        <v>1365017</v>
      </c>
      <c r="J8" s="10">
        <v>41420</v>
      </c>
      <c r="K8" s="10">
        <v>2487</v>
      </c>
      <c r="L8" s="13">
        <v>38933</v>
      </c>
      <c r="M8" s="9">
        <v>5.9</v>
      </c>
    </row>
    <row r="9" spans="1:20" s="1" customFormat="1">
      <c r="B9" s="11">
        <v>10</v>
      </c>
      <c r="C9" s="3" t="s">
        <v>2</v>
      </c>
      <c r="D9" s="11">
        <v>100</v>
      </c>
      <c r="E9" s="3" t="s">
        <v>3</v>
      </c>
      <c r="F9" s="10">
        <v>16808</v>
      </c>
      <c r="G9" s="10">
        <v>22784671</v>
      </c>
      <c r="H9" s="10">
        <v>13361979</v>
      </c>
      <c r="I9" s="10">
        <v>10093031</v>
      </c>
      <c r="J9" s="10">
        <v>582890</v>
      </c>
      <c r="K9" s="10">
        <v>48993</v>
      </c>
      <c r="L9" s="13">
        <v>533897</v>
      </c>
      <c r="M9" s="9">
        <v>6</v>
      </c>
    </row>
    <row r="10" spans="1:20" s="1" customFormat="1">
      <c r="B10" s="11">
        <v>100</v>
      </c>
      <c r="C10" s="3" t="s">
        <v>2</v>
      </c>
      <c r="D10" s="11">
        <v>200</v>
      </c>
      <c r="E10" s="3" t="s">
        <v>3</v>
      </c>
      <c r="F10" s="10">
        <v>16068</v>
      </c>
      <c r="G10" s="10">
        <v>39668526</v>
      </c>
      <c r="H10" s="10">
        <v>16187739</v>
      </c>
      <c r="I10" s="10">
        <v>24302025</v>
      </c>
      <c r="J10" s="10">
        <v>1429261</v>
      </c>
      <c r="K10" s="10">
        <v>83494</v>
      </c>
      <c r="L10" s="13">
        <v>1345767</v>
      </c>
      <c r="M10" s="9">
        <v>6</v>
      </c>
    </row>
    <row r="11" spans="1:20" s="1" customFormat="1">
      <c r="B11" s="11">
        <v>200</v>
      </c>
      <c r="C11" s="3" t="s">
        <v>2</v>
      </c>
      <c r="D11" s="11">
        <v>300</v>
      </c>
      <c r="E11" s="3" t="s">
        <v>3</v>
      </c>
      <c r="F11" s="10">
        <v>10026</v>
      </c>
      <c r="G11" s="10">
        <v>37489565</v>
      </c>
      <c r="H11" s="10">
        <v>12895580</v>
      </c>
      <c r="I11" s="10">
        <v>25976317</v>
      </c>
      <c r="J11" s="10">
        <v>1502928</v>
      </c>
      <c r="K11" s="10">
        <v>66940</v>
      </c>
      <c r="L11" s="13">
        <v>1435988</v>
      </c>
      <c r="M11" s="9">
        <v>6</v>
      </c>
    </row>
    <row r="12" spans="1:20" s="1" customFormat="1">
      <c r="B12" s="11">
        <v>300</v>
      </c>
      <c r="C12" s="3" t="s">
        <v>2</v>
      </c>
      <c r="D12" s="11">
        <v>400</v>
      </c>
      <c r="E12" s="3" t="s">
        <v>3</v>
      </c>
      <c r="F12" s="10">
        <v>5613</v>
      </c>
      <c r="G12" s="10">
        <v>28241835</v>
      </c>
      <c r="H12" s="10">
        <v>8839655</v>
      </c>
      <c r="I12" s="10">
        <v>19720943</v>
      </c>
      <c r="J12" s="10">
        <v>1171364</v>
      </c>
      <c r="K12" s="10">
        <v>22800</v>
      </c>
      <c r="L12" s="13">
        <v>1148564</v>
      </c>
      <c r="M12" s="9">
        <v>6</v>
      </c>
    </row>
    <row r="13" spans="1:20" s="1" customFormat="1">
      <c r="B13" s="11">
        <v>400</v>
      </c>
      <c r="C13" s="3" t="s">
        <v>2</v>
      </c>
      <c r="D13" s="11">
        <v>550</v>
      </c>
      <c r="E13" s="3" t="s">
        <v>3</v>
      </c>
      <c r="F13" s="10">
        <v>3895</v>
      </c>
      <c r="G13" s="10">
        <v>24999967</v>
      </c>
      <c r="H13" s="10">
        <v>6981612</v>
      </c>
      <c r="I13" s="10">
        <v>18734224</v>
      </c>
      <c r="J13" s="10">
        <v>1098832</v>
      </c>
      <c r="K13" s="10">
        <v>9041</v>
      </c>
      <c r="L13" s="13">
        <v>1089791</v>
      </c>
      <c r="M13" s="9">
        <v>6</v>
      </c>
    </row>
    <row r="14" spans="1:20" s="1" customFormat="1">
      <c r="B14" s="11">
        <v>550</v>
      </c>
      <c r="C14" s="3" t="s">
        <v>2</v>
      </c>
      <c r="D14" s="11">
        <v>700</v>
      </c>
      <c r="E14" s="3" t="s">
        <v>3</v>
      </c>
      <c r="F14" s="10">
        <v>1294</v>
      </c>
      <c r="G14" s="10">
        <v>10565455</v>
      </c>
      <c r="H14" s="10">
        <v>2607681</v>
      </c>
      <c r="I14" s="10">
        <v>8128933</v>
      </c>
      <c r="J14" s="10">
        <v>482171</v>
      </c>
      <c r="K14" s="10">
        <v>3006</v>
      </c>
      <c r="L14" s="13">
        <v>479165</v>
      </c>
      <c r="M14" s="9">
        <v>6</v>
      </c>
    </row>
    <row r="15" spans="1:20" s="1" customFormat="1">
      <c r="B15" s="11">
        <v>700</v>
      </c>
      <c r="C15" s="3" t="s">
        <v>2</v>
      </c>
      <c r="D15" s="11">
        <v>1000</v>
      </c>
      <c r="E15" s="3" t="s">
        <v>3</v>
      </c>
      <c r="F15" s="10">
        <v>1012</v>
      </c>
      <c r="G15" s="10">
        <v>10401029</v>
      </c>
      <c r="H15" s="10">
        <v>2110605</v>
      </c>
      <c r="I15" s="10">
        <v>9659623</v>
      </c>
      <c r="J15" s="10">
        <v>535846</v>
      </c>
      <c r="K15" s="10">
        <v>4293</v>
      </c>
      <c r="L15" s="13">
        <v>531553</v>
      </c>
      <c r="M15" s="9">
        <v>6</v>
      </c>
    </row>
    <row r="16" spans="1:20" s="1" customFormat="1">
      <c r="B16" s="11">
        <v>1000</v>
      </c>
      <c r="C16" s="3" t="s">
        <v>2</v>
      </c>
      <c r="D16" s="11"/>
      <c r="E16" s="3"/>
      <c r="F16" s="10">
        <v>860</v>
      </c>
      <c r="G16" s="10">
        <v>17006581</v>
      </c>
      <c r="H16" s="10">
        <v>1917882</v>
      </c>
      <c r="I16" s="10">
        <v>16664859</v>
      </c>
      <c r="J16" s="10">
        <v>948783</v>
      </c>
      <c r="K16" s="10">
        <v>8496</v>
      </c>
      <c r="L16" s="13">
        <v>940287</v>
      </c>
      <c r="M16" s="9">
        <v>6</v>
      </c>
    </row>
    <row r="17" spans="1:20" s="1" customFormat="1">
      <c r="B17" s="8"/>
      <c r="C17" s="7"/>
      <c r="D17" s="6"/>
      <c r="E17" s="6"/>
      <c r="F17" s="5"/>
      <c r="G17" s="5"/>
      <c r="H17" s="5"/>
      <c r="I17" s="5"/>
      <c r="J17" s="5"/>
      <c r="K17" s="5"/>
      <c r="L17" s="5"/>
      <c r="M17" s="4"/>
    </row>
    <row r="18" spans="1:20" s="1" customFormat="1">
      <c r="B18" s="2" t="s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0" s="1" customFormat="1">
      <c r="B19" s="118" t="s">
        <v>22</v>
      </c>
      <c r="C19" s="118"/>
      <c r="D19" s="118"/>
      <c r="E19" s="118"/>
      <c r="F19" s="118"/>
      <c r="G19" s="2"/>
      <c r="H19" s="2"/>
      <c r="I19" s="2"/>
      <c r="J19" s="2"/>
      <c r="K19" s="2"/>
      <c r="L19" s="2"/>
      <c r="M19" s="2"/>
    </row>
    <row r="20" spans="1:20">
      <c r="A20" s="1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1"/>
      <c r="O20" s="1"/>
      <c r="P20" s="1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mergeCells count="4">
    <mergeCell ref="B2:E2"/>
    <mergeCell ref="B3:E4"/>
    <mergeCell ref="B6:E6"/>
    <mergeCell ref="B19:F19"/>
  </mergeCells>
  <phoneticPr fontId="2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5"/>
  <sheetViews>
    <sheetView view="pageBreakPreview" zoomScaleNormal="100" zoomScaleSheetLayoutView="100" workbookViewId="0">
      <selection activeCell="O1" sqref="O1"/>
    </sheetView>
  </sheetViews>
  <sheetFormatPr defaultRowHeight="13.5"/>
  <cols>
    <col min="1" max="1" width="2.625" style="1" customWidth="1"/>
    <col min="2" max="2" width="20.625" style="1" customWidth="1"/>
    <col min="3" max="4" width="11.625" style="1" customWidth="1"/>
    <col min="5" max="5" width="10.125" style="1" bestFit="1" customWidth="1"/>
    <col min="6" max="7" width="10.125" style="1" customWidth="1"/>
    <col min="8" max="8" width="2.625" style="1" customWidth="1"/>
    <col min="9" max="9" width="20.625" style="1" customWidth="1"/>
    <col min="10" max="13" width="11.75" style="1" customWidth="1"/>
    <col min="14" max="14" width="12.625" style="1" customWidth="1"/>
    <col min="15" max="16384" width="9" style="1"/>
  </cols>
  <sheetData>
    <row r="2" spans="2:14">
      <c r="B2" s="21" t="s">
        <v>54</v>
      </c>
    </row>
    <row r="4" spans="2:14">
      <c r="B4" s="25" t="s">
        <v>53</v>
      </c>
      <c r="C4" s="25"/>
      <c r="D4" s="57"/>
      <c r="F4" s="56"/>
      <c r="G4" s="56" t="s">
        <v>52</v>
      </c>
      <c r="I4" s="25" t="s">
        <v>51</v>
      </c>
      <c r="J4" s="25"/>
      <c r="K4" s="25"/>
      <c r="L4" s="25"/>
      <c r="M4" s="25"/>
      <c r="N4" s="25"/>
    </row>
    <row r="5" spans="2:14">
      <c r="B5" s="124" t="s">
        <v>50</v>
      </c>
      <c r="C5" s="55" t="s">
        <v>40</v>
      </c>
      <c r="D5" s="55" t="s">
        <v>36</v>
      </c>
      <c r="E5" s="55" t="s">
        <v>34</v>
      </c>
      <c r="F5" s="55" t="s">
        <v>33</v>
      </c>
      <c r="G5" s="55" t="s">
        <v>31</v>
      </c>
      <c r="I5" s="124" t="s">
        <v>50</v>
      </c>
      <c r="J5" s="54" t="s">
        <v>49</v>
      </c>
      <c r="K5" s="50" t="s">
        <v>48</v>
      </c>
      <c r="L5" s="54" t="s">
        <v>47</v>
      </c>
      <c r="M5" s="54" t="s">
        <v>46</v>
      </c>
      <c r="N5" s="50" t="s">
        <v>45</v>
      </c>
    </row>
    <row r="6" spans="2:14">
      <c r="B6" s="125"/>
      <c r="C6" s="53" t="s">
        <v>44</v>
      </c>
      <c r="D6" s="53" t="s">
        <v>44</v>
      </c>
      <c r="E6" s="53" t="s">
        <v>44</v>
      </c>
      <c r="F6" s="53" t="s">
        <v>44</v>
      </c>
      <c r="G6" s="53" t="s">
        <v>44</v>
      </c>
      <c r="I6" s="125"/>
      <c r="J6" s="52" t="s">
        <v>9</v>
      </c>
      <c r="K6" s="51" t="s">
        <v>9</v>
      </c>
      <c r="L6" s="52" t="s">
        <v>9</v>
      </c>
      <c r="M6" s="52" t="s">
        <v>43</v>
      </c>
      <c r="N6" s="51" t="s">
        <v>42</v>
      </c>
    </row>
    <row r="8" spans="2:14">
      <c r="B8" s="50" t="s">
        <v>41</v>
      </c>
      <c r="C8" s="40">
        <v>57626</v>
      </c>
      <c r="D8" s="39">
        <v>58783</v>
      </c>
      <c r="E8" s="38">
        <v>59812</v>
      </c>
      <c r="F8" s="38">
        <v>60552</v>
      </c>
      <c r="G8" s="38">
        <v>61348</v>
      </c>
      <c r="I8" s="35" t="s">
        <v>40</v>
      </c>
      <c r="J8" s="42">
        <f>SUM(J9:J14)</f>
        <v>172878</v>
      </c>
      <c r="K8" s="42">
        <v>6804810</v>
      </c>
      <c r="L8" s="42">
        <f>SUM(L9:L14)</f>
        <v>6977688</v>
      </c>
      <c r="M8" s="42">
        <f>SUM(M9:M14)</f>
        <v>99.999999999999986</v>
      </c>
      <c r="N8" s="42">
        <f>L8*1000/C8</f>
        <v>121085.75990004512</v>
      </c>
    </row>
    <row r="9" spans="2:14">
      <c r="C9" s="40"/>
      <c r="D9" s="2"/>
      <c r="E9" s="38"/>
      <c r="F9" s="38"/>
      <c r="G9" s="38"/>
      <c r="I9" s="32" t="s">
        <v>30</v>
      </c>
      <c r="J9" s="42">
        <v>138183</v>
      </c>
      <c r="K9" s="42">
        <v>5574762</v>
      </c>
      <c r="L9" s="42">
        <f>J9+K9</f>
        <v>5712945</v>
      </c>
      <c r="M9" s="43">
        <f>L9/L8*100</f>
        <v>81.874469021830734</v>
      </c>
      <c r="N9" s="42">
        <f>L9*1000/C8</f>
        <v>99138.322979210774</v>
      </c>
    </row>
    <row r="10" spans="2:14" ht="12.6" customHeight="1">
      <c r="B10" s="45" t="s">
        <v>30</v>
      </c>
      <c r="C10" s="40">
        <v>46061</v>
      </c>
      <c r="D10" s="39">
        <v>46790</v>
      </c>
      <c r="E10" s="38">
        <v>47651</v>
      </c>
      <c r="F10" s="38">
        <v>47986</v>
      </c>
      <c r="G10" s="38">
        <v>48301</v>
      </c>
      <c r="I10" s="32" t="s">
        <v>29</v>
      </c>
      <c r="J10" s="42">
        <v>6186</v>
      </c>
      <c r="K10" s="42">
        <v>292046</v>
      </c>
      <c r="L10" s="42">
        <f>J10+K10</f>
        <v>298232</v>
      </c>
      <c r="M10" s="43">
        <f>L10/L8*100</f>
        <v>4.2740804690608121</v>
      </c>
      <c r="N10" s="42">
        <f>L10*1000/C11</f>
        <v>144632.39573229873</v>
      </c>
    </row>
    <row r="11" spans="2:14">
      <c r="B11" s="45" t="s">
        <v>29</v>
      </c>
      <c r="C11" s="40">
        <v>2062</v>
      </c>
      <c r="D11" s="39">
        <v>2045</v>
      </c>
      <c r="E11" s="38">
        <v>2027</v>
      </c>
      <c r="F11" s="38">
        <v>2031</v>
      </c>
      <c r="G11" s="38">
        <v>2138</v>
      </c>
      <c r="I11" s="32" t="s">
        <v>28</v>
      </c>
      <c r="J11" s="42">
        <v>237</v>
      </c>
      <c r="K11" s="42">
        <v>5779</v>
      </c>
      <c r="L11" s="42">
        <f>J11+K11</f>
        <v>6016</v>
      </c>
      <c r="M11" s="43">
        <f>L11/L8*100</f>
        <v>8.6217669806961841E-2</v>
      </c>
      <c r="N11" s="42">
        <f>L11*1000/C12</f>
        <v>76151.898734177215</v>
      </c>
    </row>
    <row r="12" spans="2:14">
      <c r="B12" s="45" t="s">
        <v>28</v>
      </c>
      <c r="C12" s="40">
        <v>79</v>
      </c>
      <c r="D12" s="39">
        <v>89</v>
      </c>
      <c r="E12" s="38">
        <v>80</v>
      </c>
      <c r="F12" s="38">
        <v>86</v>
      </c>
      <c r="G12" s="38">
        <v>72</v>
      </c>
      <c r="I12" s="32" t="s">
        <v>27</v>
      </c>
      <c r="J12" s="49" t="s">
        <v>35</v>
      </c>
      <c r="K12" s="49" t="s">
        <v>35</v>
      </c>
      <c r="L12" s="49" t="s">
        <v>35</v>
      </c>
      <c r="M12" s="49" t="s">
        <v>35</v>
      </c>
      <c r="N12" s="49" t="s">
        <v>39</v>
      </c>
    </row>
    <row r="13" spans="2:14">
      <c r="B13" s="45" t="s">
        <v>27</v>
      </c>
      <c r="C13" s="48" t="s">
        <v>32</v>
      </c>
      <c r="D13" s="47" t="s">
        <v>24</v>
      </c>
      <c r="E13" s="46" t="s">
        <v>24</v>
      </c>
      <c r="F13" s="46" t="s">
        <v>35</v>
      </c>
      <c r="G13" s="46" t="s">
        <v>24</v>
      </c>
      <c r="I13" s="32" t="s">
        <v>26</v>
      </c>
      <c r="J13" s="42">
        <v>28110</v>
      </c>
      <c r="K13" s="42">
        <v>932223</v>
      </c>
      <c r="L13" s="42">
        <f>J13+K13</f>
        <v>960333</v>
      </c>
      <c r="M13" s="43">
        <f>L13/L8*100</f>
        <v>13.76291115337917</v>
      </c>
      <c r="N13" s="42">
        <f>L13*1000/C14</f>
        <v>102490.18143009605</v>
      </c>
    </row>
    <row r="14" spans="2:14" ht="13.15" customHeight="1">
      <c r="B14" s="45" t="s">
        <v>26</v>
      </c>
      <c r="C14" s="40">
        <v>9370</v>
      </c>
      <c r="D14" s="39">
        <v>9808</v>
      </c>
      <c r="E14" s="38">
        <v>10011</v>
      </c>
      <c r="F14" s="38">
        <v>10389</v>
      </c>
      <c r="G14" s="38">
        <v>10771</v>
      </c>
      <c r="I14" s="32" t="s">
        <v>25</v>
      </c>
      <c r="J14" s="42">
        <v>162</v>
      </c>
      <c r="K14" s="44" t="s">
        <v>38</v>
      </c>
      <c r="L14" s="42">
        <v>162</v>
      </c>
      <c r="M14" s="43">
        <f>L14/L8*100</f>
        <v>2.3216859223284276E-3</v>
      </c>
      <c r="N14" s="42">
        <f>L14*1000/C15</f>
        <v>3000</v>
      </c>
    </row>
    <row r="15" spans="2:14" ht="13.15" customHeight="1">
      <c r="B15" s="41" t="s">
        <v>37</v>
      </c>
      <c r="C15" s="40">
        <v>54</v>
      </c>
      <c r="D15" s="39">
        <v>51</v>
      </c>
      <c r="E15" s="38">
        <v>43</v>
      </c>
      <c r="F15" s="38">
        <v>60</v>
      </c>
      <c r="G15" s="38">
        <v>66</v>
      </c>
      <c r="I15" s="32"/>
      <c r="J15" s="28"/>
      <c r="K15" s="28"/>
      <c r="L15" s="28"/>
      <c r="M15" s="28"/>
      <c r="N15" s="28"/>
    </row>
    <row r="16" spans="2:14" ht="13.15" customHeight="1">
      <c r="B16" s="25"/>
      <c r="C16" s="25"/>
      <c r="D16" s="25"/>
      <c r="E16" s="25"/>
      <c r="F16" s="25"/>
      <c r="G16" s="25"/>
      <c r="I16" s="35" t="s">
        <v>36</v>
      </c>
      <c r="J16" s="33">
        <f>SUM(J17:J22)</f>
        <v>176349</v>
      </c>
      <c r="K16" s="33">
        <f>SUM(K17:K22)</f>
        <v>6823181</v>
      </c>
      <c r="L16" s="33">
        <f>SUM(L17:L22)</f>
        <v>6999530</v>
      </c>
      <c r="M16" s="33">
        <f>SUM(M17:M22)</f>
        <v>100.00000000000001</v>
      </c>
      <c r="N16" s="33">
        <f>L16*1000/D8</f>
        <v>119074.05202184305</v>
      </c>
    </row>
    <row r="17" spans="9:14" ht="13.15" customHeight="1">
      <c r="I17" s="32" t="s">
        <v>30</v>
      </c>
      <c r="J17" s="33">
        <f>D10*3</f>
        <v>140370</v>
      </c>
      <c r="K17" s="33">
        <f>L17-J17</f>
        <v>5703365</v>
      </c>
      <c r="L17" s="33">
        <v>5843735</v>
      </c>
      <c r="M17" s="34">
        <f>L17/L16*100</f>
        <v>83.487534163008092</v>
      </c>
      <c r="N17" s="33">
        <f>L17*1000/D10</f>
        <v>124892.81897841419</v>
      </c>
    </row>
    <row r="18" spans="9:14" ht="13.15" customHeight="1">
      <c r="I18" s="32" t="s">
        <v>29</v>
      </c>
      <c r="J18" s="33">
        <f>D11*3</f>
        <v>6135</v>
      </c>
      <c r="K18" s="33">
        <f>L18-J18</f>
        <v>280003</v>
      </c>
      <c r="L18" s="33">
        <v>286138</v>
      </c>
      <c r="M18" s="34">
        <f>L18/L16*100</f>
        <v>4.0879601916128649</v>
      </c>
      <c r="N18" s="33">
        <f>L18*1000/D11</f>
        <v>139920.78239608801</v>
      </c>
    </row>
    <row r="19" spans="9:14">
      <c r="I19" s="32" t="s">
        <v>28</v>
      </c>
      <c r="J19" s="33">
        <f>D12*3</f>
        <v>267</v>
      </c>
      <c r="K19" s="33">
        <f>L19-J19</f>
        <v>9122</v>
      </c>
      <c r="L19" s="33">
        <v>9389</v>
      </c>
      <c r="M19" s="34">
        <f>L19/L16*100</f>
        <v>0.13413757780879573</v>
      </c>
      <c r="N19" s="33">
        <f>L19*1000/D12</f>
        <v>105494.38202247191</v>
      </c>
    </row>
    <row r="20" spans="9:14">
      <c r="I20" s="32" t="s">
        <v>27</v>
      </c>
      <c r="J20" s="37" t="s">
        <v>35</v>
      </c>
      <c r="K20" s="37" t="s">
        <v>32</v>
      </c>
      <c r="L20" s="37" t="s">
        <v>35</v>
      </c>
      <c r="M20" s="37" t="s">
        <v>32</v>
      </c>
      <c r="N20" s="37" t="s">
        <v>35</v>
      </c>
    </row>
    <row r="21" spans="9:14">
      <c r="I21" s="32" t="s">
        <v>26</v>
      </c>
      <c r="J21" s="33">
        <f>D14*3</f>
        <v>29424</v>
      </c>
      <c r="K21" s="33">
        <f>L21-J21</f>
        <v>830691</v>
      </c>
      <c r="L21" s="33">
        <v>860115</v>
      </c>
      <c r="M21" s="34">
        <f>L21/L16*100</f>
        <v>12.288182206519581</v>
      </c>
      <c r="N21" s="33">
        <f>L21*1000/D14</f>
        <v>87695.248776508975</v>
      </c>
    </row>
    <row r="22" spans="9:14">
      <c r="I22" s="32" t="s">
        <v>25</v>
      </c>
      <c r="J22" s="33">
        <f>D15*3</f>
        <v>153</v>
      </c>
      <c r="K22" s="36" t="s">
        <v>32</v>
      </c>
      <c r="L22" s="33">
        <v>153</v>
      </c>
      <c r="M22" s="34">
        <f>L22/L16*100</f>
        <v>2.1858610506705453E-3</v>
      </c>
      <c r="N22" s="33">
        <f>L22*1000/D15</f>
        <v>3000</v>
      </c>
    </row>
    <row r="24" spans="9:14">
      <c r="I24" s="35" t="s">
        <v>34</v>
      </c>
    </row>
    <row r="25" spans="9:14">
      <c r="I25" s="32" t="s">
        <v>30</v>
      </c>
      <c r="J25" s="30">
        <v>142953</v>
      </c>
      <c r="K25" s="30">
        <v>6333418</v>
      </c>
      <c r="L25" s="30">
        <f>J25+K25</f>
        <v>6476371</v>
      </c>
      <c r="M25" s="34">
        <v>84.25</v>
      </c>
      <c r="N25" s="33">
        <v>135913</v>
      </c>
    </row>
    <row r="26" spans="9:14">
      <c r="I26" s="32" t="s">
        <v>29</v>
      </c>
      <c r="J26" s="30">
        <v>6081</v>
      </c>
      <c r="K26" s="30">
        <v>301545</v>
      </c>
      <c r="L26" s="30">
        <f>J26+K26</f>
        <v>307626</v>
      </c>
      <c r="M26" s="34">
        <v>4</v>
      </c>
      <c r="N26" s="33">
        <v>151764</v>
      </c>
    </row>
    <row r="27" spans="9:14">
      <c r="I27" s="32" t="s">
        <v>28</v>
      </c>
      <c r="J27" s="30">
        <v>240</v>
      </c>
      <c r="K27" s="30">
        <v>8176</v>
      </c>
      <c r="L27" s="30">
        <f>J27+K27</f>
        <v>8416</v>
      </c>
      <c r="M27" s="34">
        <v>0.11</v>
      </c>
      <c r="N27" s="33">
        <v>105200</v>
      </c>
    </row>
    <row r="28" spans="9:14">
      <c r="I28" s="32" t="s">
        <v>27</v>
      </c>
      <c r="J28" s="31" t="s">
        <v>24</v>
      </c>
      <c r="K28" s="31" t="s">
        <v>24</v>
      </c>
      <c r="L28" s="31" t="s">
        <v>24</v>
      </c>
      <c r="M28" s="31" t="s">
        <v>24</v>
      </c>
      <c r="N28" s="31" t="s">
        <v>24</v>
      </c>
    </row>
    <row r="29" spans="9:14">
      <c r="I29" s="32" t="s">
        <v>26</v>
      </c>
      <c r="J29" s="30">
        <v>30033</v>
      </c>
      <c r="K29" s="30">
        <v>864856</v>
      </c>
      <c r="L29" s="30">
        <f>J29+K29</f>
        <v>894889</v>
      </c>
      <c r="M29" s="34">
        <v>11.64</v>
      </c>
      <c r="N29" s="33">
        <v>84896</v>
      </c>
    </row>
    <row r="30" spans="9:14">
      <c r="I30" s="32" t="s">
        <v>25</v>
      </c>
      <c r="J30" s="30">
        <v>129</v>
      </c>
      <c r="K30" s="31" t="s">
        <v>24</v>
      </c>
      <c r="L30" s="30">
        <v>129</v>
      </c>
      <c r="M30" s="34">
        <v>0</v>
      </c>
      <c r="N30" s="33">
        <v>3000</v>
      </c>
    </row>
    <row r="31" spans="9:14">
      <c r="I31" s="32"/>
      <c r="J31" s="30"/>
      <c r="K31" s="31"/>
      <c r="L31" s="30"/>
      <c r="M31" s="34"/>
      <c r="N31" s="33"/>
    </row>
    <row r="32" spans="9:14">
      <c r="I32" s="35" t="s">
        <v>33</v>
      </c>
      <c r="J32" s="30"/>
      <c r="K32" s="31"/>
      <c r="L32" s="30"/>
      <c r="M32" s="34"/>
      <c r="N32" s="33"/>
    </row>
    <row r="33" spans="9:15">
      <c r="I33" s="32" t="s">
        <v>30</v>
      </c>
      <c r="J33" s="30">
        <v>143958</v>
      </c>
      <c r="K33" s="31">
        <v>6270453</v>
      </c>
      <c r="L33" s="30">
        <v>6414411</v>
      </c>
      <c r="M33" s="29">
        <v>84.14</v>
      </c>
      <c r="N33" s="28">
        <v>133673</v>
      </c>
    </row>
    <row r="34" spans="9:15">
      <c r="I34" s="32" t="s">
        <v>29</v>
      </c>
      <c r="J34" s="30">
        <v>6093</v>
      </c>
      <c r="K34" s="31">
        <v>287595</v>
      </c>
      <c r="L34" s="30">
        <v>291688</v>
      </c>
      <c r="M34" s="29">
        <v>3.83</v>
      </c>
      <c r="N34" s="28">
        <v>143618</v>
      </c>
    </row>
    <row r="35" spans="9:15">
      <c r="I35" s="32" t="s">
        <v>28</v>
      </c>
      <c r="J35" s="30">
        <v>258</v>
      </c>
      <c r="K35" s="31">
        <v>7819</v>
      </c>
      <c r="L35" s="30">
        <v>8077</v>
      </c>
      <c r="M35" s="29">
        <v>0.11</v>
      </c>
      <c r="N35" s="28">
        <v>93919</v>
      </c>
    </row>
    <row r="36" spans="9:15">
      <c r="I36" s="32" t="s">
        <v>27</v>
      </c>
      <c r="J36" s="31" t="s">
        <v>24</v>
      </c>
      <c r="K36" s="31" t="s">
        <v>24</v>
      </c>
      <c r="L36" s="31" t="s">
        <v>24</v>
      </c>
      <c r="M36" s="31" t="s">
        <v>24</v>
      </c>
      <c r="N36" s="31" t="s">
        <v>24</v>
      </c>
    </row>
    <row r="37" spans="9:15">
      <c r="I37" s="32" t="s">
        <v>26</v>
      </c>
      <c r="J37" s="30">
        <v>31167</v>
      </c>
      <c r="K37" s="31">
        <v>877605</v>
      </c>
      <c r="L37" s="30">
        <v>908772</v>
      </c>
      <c r="M37" s="29">
        <v>11.92</v>
      </c>
      <c r="N37" s="28">
        <v>87474</v>
      </c>
    </row>
    <row r="38" spans="9:15">
      <c r="I38" s="32" t="s">
        <v>25</v>
      </c>
      <c r="J38" s="30">
        <v>180</v>
      </c>
      <c r="K38" s="31" t="s">
        <v>32</v>
      </c>
      <c r="L38" s="30">
        <v>180</v>
      </c>
      <c r="M38" s="29">
        <v>0</v>
      </c>
      <c r="N38" s="28">
        <v>3000</v>
      </c>
    </row>
    <row r="39" spans="9:15">
      <c r="I39" s="32"/>
      <c r="J39" s="30"/>
      <c r="K39" s="31"/>
      <c r="L39" s="30"/>
      <c r="M39" s="34"/>
      <c r="N39" s="33"/>
    </row>
    <row r="40" spans="9:15">
      <c r="I40" s="35" t="s">
        <v>31</v>
      </c>
      <c r="J40" s="30"/>
      <c r="K40" s="31"/>
      <c r="L40" s="30"/>
      <c r="M40" s="34"/>
      <c r="N40" s="33"/>
      <c r="O40" s="2"/>
    </row>
    <row r="41" spans="9:15">
      <c r="I41" s="32" t="s">
        <v>30</v>
      </c>
      <c r="J41" s="30">
        <v>169054</v>
      </c>
      <c r="K41" s="31">
        <v>6284780</v>
      </c>
      <c r="L41" s="30">
        <v>6453834</v>
      </c>
      <c r="M41" s="29">
        <v>83.18</v>
      </c>
      <c r="N41" s="28">
        <v>133617</v>
      </c>
      <c r="O41" s="2"/>
    </row>
    <row r="42" spans="9:15">
      <c r="I42" s="32" t="s">
        <v>29</v>
      </c>
      <c r="J42" s="30">
        <v>7484</v>
      </c>
      <c r="K42" s="31">
        <v>287062</v>
      </c>
      <c r="L42" s="30">
        <v>294546</v>
      </c>
      <c r="M42" s="29">
        <v>3.8</v>
      </c>
      <c r="N42" s="28">
        <v>137767</v>
      </c>
      <c r="O42" s="2"/>
    </row>
    <row r="43" spans="9:15">
      <c r="I43" s="32" t="s">
        <v>28</v>
      </c>
      <c r="J43" s="30">
        <v>253</v>
      </c>
      <c r="K43" s="31">
        <v>7262</v>
      </c>
      <c r="L43" s="30">
        <v>7515</v>
      </c>
      <c r="M43" s="29">
        <v>0.1</v>
      </c>
      <c r="N43" s="28">
        <v>104375</v>
      </c>
      <c r="O43" s="2"/>
    </row>
    <row r="44" spans="9:15">
      <c r="I44" s="32" t="s">
        <v>27</v>
      </c>
      <c r="J44" s="31" t="s">
        <v>24</v>
      </c>
      <c r="K44" s="31" t="s">
        <v>24</v>
      </c>
      <c r="L44" s="31" t="s">
        <v>24</v>
      </c>
      <c r="M44" s="31" t="s">
        <v>24</v>
      </c>
      <c r="N44" s="31" t="s">
        <v>24</v>
      </c>
      <c r="O44" s="2"/>
    </row>
    <row r="45" spans="9:15">
      <c r="I45" s="32" t="s">
        <v>26</v>
      </c>
      <c r="J45" s="30">
        <v>37699</v>
      </c>
      <c r="K45" s="31">
        <v>964841</v>
      </c>
      <c r="L45" s="30">
        <v>1002540</v>
      </c>
      <c r="M45" s="29">
        <v>12.92</v>
      </c>
      <c r="N45" s="28">
        <v>93078</v>
      </c>
      <c r="O45" s="2"/>
    </row>
    <row r="46" spans="9:15">
      <c r="I46" s="32" t="s">
        <v>25</v>
      </c>
      <c r="J46" s="30">
        <v>231</v>
      </c>
      <c r="K46" s="31" t="s">
        <v>24</v>
      </c>
      <c r="L46" s="30">
        <v>231</v>
      </c>
      <c r="M46" s="29">
        <v>0</v>
      </c>
      <c r="N46" s="28">
        <v>3500</v>
      </c>
      <c r="O46" s="2"/>
    </row>
    <row r="47" spans="9:15">
      <c r="I47" s="27"/>
      <c r="J47" s="26"/>
      <c r="K47" s="26"/>
      <c r="L47" s="26"/>
      <c r="M47" s="25"/>
      <c r="N47" s="25"/>
      <c r="O47" s="2"/>
    </row>
    <row r="48" spans="9:15">
      <c r="I48" s="1" t="s">
        <v>1</v>
      </c>
      <c r="O48" s="2"/>
    </row>
    <row r="49" spans="15:15">
      <c r="O49" s="2"/>
    </row>
    <row r="50" spans="15:15">
      <c r="O50" s="2"/>
    </row>
    <row r="51" spans="15:15">
      <c r="O51" s="2"/>
    </row>
    <row r="52" spans="15:15">
      <c r="O52" s="2"/>
    </row>
    <row r="53" spans="15:15">
      <c r="O53" s="2"/>
    </row>
    <row r="54" spans="15:15">
      <c r="O54" s="2"/>
    </row>
    <row r="55" spans="15:15">
      <c r="O55" s="2"/>
    </row>
  </sheetData>
  <mergeCells count="2">
    <mergeCell ref="B5:B6"/>
    <mergeCell ref="I5:I6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view="pageBreakPreview" zoomScaleNormal="100" zoomScaleSheetLayoutView="100" workbookViewId="0">
      <selection activeCell="N1" sqref="N1"/>
    </sheetView>
  </sheetViews>
  <sheetFormatPr defaultRowHeight="13.5"/>
  <cols>
    <col min="1" max="1" width="3.625" style="1" customWidth="1"/>
    <col min="2" max="2" width="8.125" style="1" customWidth="1"/>
    <col min="3" max="7" width="14.625" style="1" customWidth="1"/>
    <col min="8" max="16384" width="9" style="1"/>
  </cols>
  <sheetData>
    <row r="2" spans="2:7">
      <c r="B2" s="2" t="s">
        <v>80</v>
      </c>
      <c r="C2" s="2"/>
      <c r="D2" s="2"/>
      <c r="E2" s="2"/>
      <c r="F2" s="2"/>
      <c r="G2" s="2"/>
    </row>
    <row r="3" spans="2:7">
      <c r="B3" s="2"/>
      <c r="C3" s="2"/>
      <c r="D3" s="2"/>
      <c r="E3" s="2"/>
      <c r="F3" s="2"/>
      <c r="G3" s="2"/>
    </row>
    <row r="4" spans="2:7">
      <c r="B4" s="3"/>
      <c r="C4" s="3"/>
      <c r="D4" s="58"/>
      <c r="E4" s="3"/>
      <c r="F4" s="3"/>
      <c r="G4" s="3"/>
    </row>
    <row r="5" spans="2:7" s="2" customFormat="1">
      <c r="B5" s="116" t="s">
        <v>79</v>
      </c>
      <c r="C5" s="116"/>
      <c r="D5" s="7"/>
      <c r="E5" s="7"/>
      <c r="F5" s="7"/>
      <c r="G5" s="64" t="s">
        <v>77</v>
      </c>
    </row>
    <row r="6" spans="2:7" s="2" customFormat="1">
      <c r="B6" s="119" t="s">
        <v>76</v>
      </c>
      <c r="C6" s="120"/>
      <c r="D6" s="127" t="s">
        <v>75</v>
      </c>
      <c r="E6" s="68"/>
      <c r="F6" s="67" t="s">
        <v>74</v>
      </c>
      <c r="G6" s="66"/>
    </row>
    <row r="7" spans="2:7" s="2" customFormat="1">
      <c r="B7" s="121"/>
      <c r="C7" s="122"/>
      <c r="D7" s="128"/>
      <c r="E7" s="16" t="s">
        <v>73</v>
      </c>
      <c r="F7" s="65" t="s">
        <v>72</v>
      </c>
      <c r="G7" s="64" t="s">
        <v>71</v>
      </c>
    </row>
    <row r="8" spans="2:7" s="2" customFormat="1">
      <c r="C8" s="63"/>
    </row>
    <row r="9" spans="2:7" s="2" customFormat="1">
      <c r="B9" s="62" t="s">
        <v>70</v>
      </c>
      <c r="C9" s="60" t="s">
        <v>69</v>
      </c>
      <c r="D9" s="69">
        <v>13210.53</v>
      </c>
      <c r="E9" s="70" t="s">
        <v>24</v>
      </c>
      <c r="F9" s="69">
        <v>21322</v>
      </c>
      <c r="G9" s="69">
        <f>SUM(E9:F9)</f>
        <v>21322</v>
      </c>
    </row>
    <row r="10" spans="2:7" s="2" customFormat="1">
      <c r="B10" s="62"/>
      <c r="C10" s="60" t="s">
        <v>68</v>
      </c>
      <c r="D10" s="69">
        <v>24012.13</v>
      </c>
      <c r="E10" s="70" t="s">
        <v>24</v>
      </c>
      <c r="F10" s="69">
        <v>9617.51</v>
      </c>
      <c r="G10" s="69">
        <f>SUM(E10:F10)</f>
        <v>9617.51</v>
      </c>
    </row>
    <row r="11" spans="2:7" s="2" customFormat="1">
      <c r="B11" s="62"/>
      <c r="C11" s="60"/>
      <c r="D11" s="69"/>
      <c r="E11" s="69"/>
      <c r="F11" s="69"/>
      <c r="G11" s="69"/>
    </row>
    <row r="12" spans="2:7" s="2" customFormat="1">
      <c r="B12" s="62" t="s">
        <v>67</v>
      </c>
      <c r="C12" s="60" t="s">
        <v>66</v>
      </c>
      <c r="D12" s="69">
        <v>21870.02</v>
      </c>
      <c r="E12" s="70" t="s">
        <v>24</v>
      </c>
      <c r="F12" s="69">
        <v>751</v>
      </c>
      <c r="G12" s="69">
        <f>SUM(E12:F12)</f>
        <v>751</v>
      </c>
    </row>
    <row r="13" spans="2:7" s="2" customFormat="1">
      <c r="B13" s="62" t="s">
        <v>65</v>
      </c>
      <c r="C13" s="60" t="s">
        <v>59</v>
      </c>
      <c r="D13" s="69">
        <v>45210.85</v>
      </c>
      <c r="E13" s="69">
        <v>297</v>
      </c>
      <c r="F13" s="69">
        <v>15478.8</v>
      </c>
      <c r="G13" s="69">
        <f>SUM(E13:F13)</f>
        <v>15775.8</v>
      </c>
    </row>
    <row r="14" spans="2:7" s="2" customFormat="1">
      <c r="B14" s="62"/>
      <c r="C14" s="60"/>
      <c r="D14" s="69"/>
      <c r="E14" s="69"/>
      <c r="F14" s="69"/>
      <c r="G14" s="69"/>
    </row>
    <row r="15" spans="2:7" s="2" customFormat="1">
      <c r="B15" s="62" t="s">
        <v>64</v>
      </c>
      <c r="C15" s="60" t="s">
        <v>63</v>
      </c>
      <c r="D15" s="69">
        <v>450174.58</v>
      </c>
      <c r="E15" s="70" t="s">
        <v>24</v>
      </c>
      <c r="F15" s="69">
        <v>146258.54999999999</v>
      </c>
      <c r="G15" s="69">
        <f>SUM(E15:F15)</f>
        <v>146258.54999999999</v>
      </c>
    </row>
    <row r="16" spans="2:7" s="2" customFormat="1">
      <c r="B16" s="62" t="s">
        <v>62</v>
      </c>
      <c r="C16" s="60" t="s">
        <v>61</v>
      </c>
      <c r="D16" s="69">
        <v>106418.73000000001</v>
      </c>
      <c r="E16" s="70" t="s">
        <v>24</v>
      </c>
      <c r="F16" s="69">
        <v>48460.68</v>
      </c>
      <c r="G16" s="69">
        <f>SUM(E16:F16)</f>
        <v>48460.68</v>
      </c>
    </row>
    <row r="17" spans="2:7" s="2" customFormat="1">
      <c r="B17" s="32"/>
      <c r="C17" s="60" t="s">
        <v>60</v>
      </c>
      <c r="D17" s="69">
        <v>434218.37</v>
      </c>
      <c r="E17" s="69">
        <v>506</v>
      </c>
      <c r="F17" s="69">
        <v>6791.9</v>
      </c>
      <c r="G17" s="69">
        <f>SUM(E17:F17)</f>
        <v>7297.9</v>
      </c>
    </row>
    <row r="18" spans="2:7" s="2" customFormat="1">
      <c r="B18" s="32"/>
      <c r="C18" s="60" t="s">
        <v>59</v>
      </c>
      <c r="D18" s="69">
        <v>369167.4</v>
      </c>
      <c r="E18" s="69">
        <v>1343</v>
      </c>
      <c r="F18" s="69">
        <v>85956.74</v>
      </c>
      <c r="G18" s="69">
        <f>SUM(E18:F18)</f>
        <v>87299.74</v>
      </c>
    </row>
    <row r="19" spans="2:7" s="2" customFormat="1">
      <c r="B19" s="32"/>
      <c r="C19" s="32"/>
      <c r="D19" s="69"/>
      <c r="E19" s="69"/>
      <c r="F19" s="69"/>
      <c r="G19" s="69"/>
    </row>
    <row r="20" spans="2:7" s="2" customFormat="1">
      <c r="B20" s="126" t="s">
        <v>58</v>
      </c>
      <c r="C20" s="126"/>
      <c r="D20" s="69">
        <v>1464282.6100000003</v>
      </c>
      <c r="E20" s="69">
        <v>2146</v>
      </c>
      <c r="F20" s="69">
        <v>334637.18000000005</v>
      </c>
      <c r="G20" s="69">
        <f>SUM(E20:F20)</f>
        <v>336783.18000000005</v>
      </c>
    </row>
    <row r="21" spans="2:7" s="2" customFormat="1">
      <c r="B21" s="7"/>
      <c r="C21" s="7"/>
      <c r="D21" s="7"/>
      <c r="E21" s="7"/>
      <c r="F21" s="7"/>
      <c r="G21" s="7"/>
    </row>
    <row r="22" spans="2:7" s="2" customFormat="1">
      <c r="B22" s="3"/>
      <c r="C22" s="3"/>
      <c r="D22" s="3"/>
      <c r="E22" s="3"/>
      <c r="F22" s="3"/>
      <c r="G22" s="3"/>
    </row>
    <row r="23" spans="2:7">
      <c r="B23" s="116" t="s">
        <v>78</v>
      </c>
      <c r="C23" s="116"/>
      <c r="D23" s="7"/>
      <c r="E23" s="7"/>
      <c r="F23" s="7"/>
      <c r="G23" s="64" t="s">
        <v>77</v>
      </c>
    </row>
    <row r="24" spans="2:7">
      <c r="B24" s="119" t="s">
        <v>76</v>
      </c>
      <c r="C24" s="120"/>
      <c r="D24" s="127" t="s">
        <v>75</v>
      </c>
      <c r="E24" s="68"/>
      <c r="F24" s="67" t="s">
        <v>74</v>
      </c>
      <c r="G24" s="66"/>
    </row>
    <row r="25" spans="2:7">
      <c r="B25" s="121"/>
      <c r="C25" s="122"/>
      <c r="D25" s="128"/>
      <c r="E25" s="16" t="s">
        <v>73</v>
      </c>
      <c r="F25" s="65" t="s">
        <v>72</v>
      </c>
      <c r="G25" s="64" t="s">
        <v>71</v>
      </c>
    </row>
    <row r="26" spans="2:7">
      <c r="B26" s="2"/>
      <c r="C26" s="63"/>
      <c r="D26" s="2"/>
      <c r="E26" s="2"/>
      <c r="F26" s="2"/>
      <c r="G26" s="2"/>
    </row>
    <row r="27" spans="2:7">
      <c r="B27" s="62" t="s">
        <v>70</v>
      </c>
      <c r="C27" s="60" t="s">
        <v>69</v>
      </c>
      <c r="D27" s="59">
        <v>13210.53</v>
      </c>
      <c r="E27" s="61" t="s">
        <v>24</v>
      </c>
      <c r="F27" s="59">
        <v>21322</v>
      </c>
      <c r="G27" s="59">
        <f>SUM(E27:F27)</f>
        <v>21322</v>
      </c>
    </row>
    <row r="28" spans="2:7">
      <c r="B28" s="62"/>
      <c r="C28" s="60" t="s">
        <v>68</v>
      </c>
      <c r="D28" s="59">
        <v>24200.12</v>
      </c>
      <c r="E28" s="61" t="s">
        <v>24</v>
      </c>
      <c r="F28" s="59">
        <v>9636.66</v>
      </c>
      <c r="G28" s="59">
        <f>SUM(E28:F28)</f>
        <v>9636.66</v>
      </c>
    </row>
    <row r="29" spans="2:7">
      <c r="B29" s="62"/>
      <c r="C29" s="60"/>
      <c r="D29" s="59"/>
      <c r="E29" s="59"/>
      <c r="F29" s="59"/>
      <c r="G29" s="59"/>
    </row>
    <row r="30" spans="2:7">
      <c r="B30" s="62" t="s">
        <v>67</v>
      </c>
      <c r="C30" s="60" t="s">
        <v>66</v>
      </c>
      <c r="D30" s="59">
        <v>22012.1</v>
      </c>
      <c r="E30" s="61" t="s">
        <v>24</v>
      </c>
      <c r="F30" s="59">
        <v>751</v>
      </c>
      <c r="G30" s="59">
        <f>SUM(E30:F30)</f>
        <v>751</v>
      </c>
    </row>
    <row r="31" spans="2:7">
      <c r="B31" s="62" t="s">
        <v>65</v>
      </c>
      <c r="C31" s="60" t="s">
        <v>59</v>
      </c>
      <c r="D31" s="59">
        <v>45496.26</v>
      </c>
      <c r="E31" s="59">
        <v>297</v>
      </c>
      <c r="F31" s="59">
        <v>13854.8</v>
      </c>
      <c r="G31" s="59">
        <f>SUM(E31:F31)</f>
        <v>14151.8</v>
      </c>
    </row>
    <row r="32" spans="2:7">
      <c r="B32" s="62"/>
      <c r="C32" s="60"/>
      <c r="D32" s="59"/>
      <c r="E32" s="59"/>
      <c r="F32" s="59"/>
      <c r="G32" s="59"/>
    </row>
    <row r="33" spans="2:7">
      <c r="B33" s="62" t="s">
        <v>64</v>
      </c>
      <c r="C33" s="60" t="s">
        <v>63</v>
      </c>
      <c r="D33" s="59">
        <v>451012.9</v>
      </c>
      <c r="E33" s="61" t="s">
        <v>24</v>
      </c>
      <c r="F33" s="59">
        <v>147428.19</v>
      </c>
      <c r="G33" s="59">
        <f>SUM(E33:F33)</f>
        <v>147428.19</v>
      </c>
    </row>
    <row r="34" spans="2:7">
      <c r="B34" s="62" t="s">
        <v>62</v>
      </c>
      <c r="C34" s="60" t="s">
        <v>61</v>
      </c>
      <c r="D34" s="59">
        <v>106418.73</v>
      </c>
      <c r="E34" s="61" t="s">
        <v>24</v>
      </c>
      <c r="F34" s="59">
        <v>48460.68</v>
      </c>
      <c r="G34" s="59">
        <f>SUM(E34:F34)</f>
        <v>48460.68</v>
      </c>
    </row>
    <row r="35" spans="2:7">
      <c r="B35" s="32"/>
      <c r="C35" s="60" t="s">
        <v>60</v>
      </c>
      <c r="D35" s="59">
        <v>476092.37</v>
      </c>
      <c r="E35" s="59">
        <v>506</v>
      </c>
      <c r="F35" s="59">
        <v>6791.9</v>
      </c>
      <c r="G35" s="59">
        <f>SUM(E35:F35)</f>
        <v>7297.9</v>
      </c>
    </row>
    <row r="36" spans="2:7">
      <c r="B36" s="32"/>
      <c r="C36" s="60" t="s">
        <v>59</v>
      </c>
      <c r="D36" s="59">
        <v>484903.63</v>
      </c>
      <c r="E36" s="59">
        <v>1426.51</v>
      </c>
      <c r="F36" s="59">
        <v>86436.46</v>
      </c>
      <c r="G36" s="59">
        <f>SUM(E36:F36)</f>
        <v>87862.97</v>
      </c>
    </row>
    <row r="37" spans="2:7">
      <c r="B37" s="32"/>
      <c r="C37" s="32"/>
      <c r="D37" s="59"/>
      <c r="E37" s="59"/>
      <c r="F37" s="59"/>
      <c r="G37" s="59"/>
    </row>
    <row r="38" spans="2:7">
      <c r="B38" s="126" t="s">
        <v>58</v>
      </c>
      <c r="C38" s="126"/>
      <c r="D38" s="59">
        <f>SUM(D27:D37)</f>
        <v>1623346.6400000001</v>
      </c>
      <c r="E38" s="59">
        <v>2229.5100000000002</v>
      </c>
      <c r="F38" s="59">
        <v>334681.69</v>
      </c>
      <c r="G38" s="59">
        <f>SUM(E38:F38)</f>
        <v>336911.2</v>
      </c>
    </row>
    <row r="39" spans="2:7">
      <c r="B39" s="7"/>
      <c r="C39" s="7"/>
      <c r="D39" s="7"/>
      <c r="E39" s="7"/>
      <c r="F39" s="7"/>
      <c r="G39" s="7"/>
    </row>
    <row r="40" spans="2:7">
      <c r="B40" s="3"/>
      <c r="C40" s="3"/>
      <c r="D40" s="58"/>
      <c r="E40" s="3"/>
      <c r="F40" s="3"/>
      <c r="G40" s="3"/>
    </row>
    <row r="41" spans="2:7">
      <c r="B41" s="2" t="s">
        <v>57</v>
      </c>
      <c r="C41" s="2"/>
      <c r="D41" s="2"/>
      <c r="E41" s="2"/>
      <c r="F41" s="2"/>
      <c r="G41" s="2"/>
    </row>
    <row r="42" spans="2:7">
      <c r="B42" s="2" t="s">
        <v>56</v>
      </c>
      <c r="C42" s="2"/>
      <c r="D42" s="2"/>
      <c r="E42" s="2"/>
      <c r="F42" s="2"/>
      <c r="G42" s="2"/>
    </row>
    <row r="43" spans="2:7">
      <c r="B43" s="2" t="s">
        <v>55</v>
      </c>
      <c r="C43" s="2"/>
      <c r="D43" s="2"/>
      <c r="E43" s="2"/>
      <c r="F43" s="2"/>
      <c r="G43" s="2"/>
    </row>
  </sheetData>
  <mergeCells count="8">
    <mergeCell ref="B38:C38"/>
    <mergeCell ref="B6:C7"/>
    <mergeCell ref="B5:C5"/>
    <mergeCell ref="B20:C20"/>
    <mergeCell ref="D6:D7"/>
    <mergeCell ref="B23:C23"/>
    <mergeCell ref="B24:C25"/>
    <mergeCell ref="D24:D2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1.625" style="1" customWidth="1"/>
    <col min="2" max="2" width="23.5" style="2" customWidth="1"/>
    <col min="3" max="4" width="14.75" style="1" customWidth="1"/>
    <col min="5" max="5" width="7.875" style="1" customWidth="1"/>
    <col min="6" max="7" width="14.75" style="2" customWidth="1"/>
    <col min="8" max="8" width="7.875" style="2" customWidth="1"/>
    <col min="9" max="16384" width="9" style="1"/>
  </cols>
  <sheetData>
    <row r="2" spans="2:8">
      <c r="B2" s="21" t="s">
        <v>126</v>
      </c>
    </row>
    <row r="4" spans="2:8">
      <c r="B4" s="7" t="s">
        <v>125</v>
      </c>
      <c r="H4" s="90" t="s">
        <v>103</v>
      </c>
    </row>
    <row r="5" spans="2:8">
      <c r="B5" s="81" t="s">
        <v>102</v>
      </c>
      <c r="C5" s="131" t="s">
        <v>101</v>
      </c>
      <c r="D5" s="130"/>
      <c r="E5" s="132"/>
      <c r="F5" s="129" t="s">
        <v>100</v>
      </c>
      <c r="G5" s="130"/>
      <c r="H5" s="130"/>
    </row>
    <row r="6" spans="2:8">
      <c r="B6" s="80" t="s">
        <v>99</v>
      </c>
      <c r="C6" s="65" t="s">
        <v>98</v>
      </c>
      <c r="D6" s="65" t="s">
        <v>97</v>
      </c>
      <c r="E6" s="65" t="s">
        <v>46</v>
      </c>
      <c r="F6" s="79" t="s">
        <v>98</v>
      </c>
      <c r="G6" s="65" t="s">
        <v>97</v>
      </c>
      <c r="H6" s="78" t="s">
        <v>46</v>
      </c>
    </row>
    <row r="7" spans="2:8">
      <c r="C7" s="2"/>
      <c r="D7" s="2"/>
      <c r="E7" s="2"/>
    </row>
    <row r="8" spans="2:8">
      <c r="B8" s="32" t="s">
        <v>96</v>
      </c>
      <c r="C8" s="88">
        <f>SUM(C10:C29)</f>
        <v>43836600000</v>
      </c>
      <c r="D8" s="88">
        <f>SUM(D10:D29)</f>
        <v>40380456171</v>
      </c>
      <c r="E8" s="89">
        <f>SUM(E10:E29)</f>
        <v>99.999999999999986</v>
      </c>
      <c r="F8" s="88">
        <v>44667894000</v>
      </c>
      <c r="G8" s="88">
        <v>42984563032</v>
      </c>
      <c r="H8" s="84">
        <v>99.999999999999986</v>
      </c>
    </row>
    <row r="9" spans="2:8">
      <c r="C9" s="88"/>
      <c r="D9" s="88"/>
      <c r="E9" s="76"/>
      <c r="F9" s="88"/>
      <c r="G9" s="88"/>
      <c r="H9" s="75"/>
    </row>
    <row r="10" spans="2:8">
      <c r="B10" s="32" t="s">
        <v>124</v>
      </c>
      <c r="C10" s="88">
        <v>20531364000</v>
      </c>
      <c r="D10" s="88">
        <v>20805451418</v>
      </c>
      <c r="E10" s="89">
        <v>51.5</v>
      </c>
      <c r="F10" s="88">
        <v>20923828000</v>
      </c>
      <c r="G10" s="88">
        <v>21031229716</v>
      </c>
      <c r="H10" s="84">
        <v>48.927401449546508</v>
      </c>
    </row>
    <row r="11" spans="2:8">
      <c r="B11" s="32" t="s">
        <v>123</v>
      </c>
      <c r="C11" s="88">
        <v>311000000</v>
      </c>
      <c r="D11" s="88">
        <v>309689429</v>
      </c>
      <c r="E11" s="89">
        <v>0.8</v>
      </c>
      <c r="F11" s="88">
        <v>295000000</v>
      </c>
      <c r="G11" s="88">
        <v>297028003</v>
      </c>
      <c r="H11" s="84">
        <v>0.69101087006253037</v>
      </c>
    </row>
    <row r="12" spans="2:8">
      <c r="B12" s="32" t="s">
        <v>122</v>
      </c>
      <c r="C12" s="88">
        <v>52000000</v>
      </c>
      <c r="D12" s="88">
        <v>54853000</v>
      </c>
      <c r="E12" s="89">
        <v>0.1</v>
      </c>
      <c r="F12" s="88">
        <v>44000000</v>
      </c>
      <c r="G12" s="88">
        <v>43856000</v>
      </c>
      <c r="H12" s="84">
        <v>0.10202732540831289</v>
      </c>
    </row>
    <row r="13" spans="2:8">
      <c r="B13" s="32" t="s">
        <v>121</v>
      </c>
      <c r="C13" s="88">
        <v>35000000</v>
      </c>
      <c r="D13" s="88">
        <v>38555000</v>
      </c>
      <c r="E13" s="89">
        <v>0.1</v>
      </c>
      <c r="F13" s="88">
        <v>43000000</v>
      </c>
      <c r="G13" s="88">
        <v>73143000</v>
      </c>
      <c r="H13" s="84">
        <v>0.17016108770385419</v>
      </c>
    </row>
    <row r="14" spans="2:8">
      <c r="B14" s="32" t="s">
        <v>120</v>
      </c>
      <c r="C14" s="88">
        <v>15000000</v>
      </c>
      <c r="D14" s="88">
        <v>10072000</v>
      </c>
      <c r="E14" s="89">
        <v>0</v>
      </c>
      <c r="F14" s="88">
        <v>6000000</v>
      </c>
      <c r="G14" s="88">
        <v>131462000</v>
      </c>
      <c r="H14" s="84">
        <v>0.30583537606775874</v>
      </c>
    </row>
    <row r="15" spans="2:8">
      <c r="B15" s="32" t="s">
        <v>119</v>
      </c>
      <c r="C15" s="88">
        <v>1191000000</v>
      </c>
      <c r="D15" s="88">
        <v>1177251000</v>
      </c>
      <c r="E15" s="89">
        <v>2.9</v>
      </c>
      <c r="F15" s="88">
        <v>1155000000</v>
      </c>
      <c r="G15" s="88">
        <v>1167218000</v>
      </c>
      <c r="H15" s="84">
        <v>2.7154353043697586</v>
      </c>
    </row>
    <row r="16" spans="2:8">
      <c r="B16" s="32" t="s">
        <v>118</v>
      </c>
      <c r="C16" s="88">
        <v>105000000</v>
      </c>
      <c r="D16" s="88">
        <v>119264000</v>
      </c>
      <c r="E16" s="89">
        <v>0.3</v>
      </c>
      <c r="F16" s="88">
        <v>104000000</v>
      </c>
      <c r="G16" s="88">
        <v>106001000</v>
      </c>
      <c r="H16" s="84">
        <v>0.24660248359646511</v>
      </c>
    </row>
    <row r="17" spans="2:8">
      <c r="B17" s="32" t="s">
        <v>117</v>
      </c>
      <c r="C17" s="88">
        <v>110342000</v>
      </c>
      <c r="D17" s="88">
        <v>110342000</v>
      </c>
      <c r="E17" s="89">
        <v>0.3</v>
      </c>
      <c r="F17" s="88">
        <v>110576000</v>
      </c>
      <c r="G17" s="88">
        <v>110576000</v>
      </c>
      <c r="H17" s="84">
        <v>0.25724583943701212</v>
      </c>
    </row>
    <row r="18" spans="2:8">
      <c r="B18" s="32" t="s">
        <v>116</v>
      </c>
      <c r="C18" s="88">
        <v>1805363000</v>
      </c>
      <c r="D18" s="88">
        <v>1937957000</v>
      </c>
      <c r="E18" s="89">
        <v>4.8</v>
      </c>
      <c r="F18" s="88">
        <v>2009777000</v>
      </c>
      <c r="G18" s="88">
        <v>2055164000</v>
      </c>
      <c r="H18" s="84">
        <v>4.7811675984004456</v>
      </c>
    </row>
    <row r="19" spans="2:8">
      <c r="B19" s="32" t="s">
        <v>115</v>
      </c>
      <c r="C19" s="88">
        <v>24508000</v>
      </c>
      <c r="D19" s="88">
        <v>23683000</v>
      </c>
      <c r="E19" s="89">
        <v>0.1</v>
      </c>
      <c r="F19" s="88">
        <v>24682000</v>
      </c>
      <c r="G19" s="88">
        <v>22133000</v>
      </c>
      <c r="H19" s="84">
        <v>5.1490578102476037E-2</v>
      </c>
    </row>
    <row r="20" spans="2:8">
      <c r="B20" s="32" t="s">
        <v>114</v>
      </c>
      <c r="C20" s="88">
        <v>683314000</v>
      </c>
      <c r="D20" s="88">
        <v>706946002</v>
      </c>
      <c r="E20" s="89">
        <v>1.8</v>
      </c>
      <c r="F20" s="88">
        <v>783725000</v>
      </c>
      <c r="G20" s="88">
        <v>795111801</v>
      </c>
      <c r="H20" s="84">
        <v>1.8497612745489036</v>
      </c>
    </row>
    <row r="21" spans="2:8">
      <c r="B21" s="32" t="s">
        <v>113</v>
      </c>
      <c r="C21" s="88">
        <v>1182241000</v>
      </c>
      <c r="D21" s="88">
        <v>1191492745</v>
      </c>
      <c r="E21" s="89">
        <v>3</v>
      </c>
      <c r="F21" s="88">
        <v>1181037000</v>
      </c>
      <c r="G21" s="88">
        <v>1209541761</v>
      </c>
      <c r="H21" s="84">
        <v>2.813898003568287</v>
      </c>
    </row>
    <row r="22" spans="2:8">
      <c r="B22" s="32" t="s">
        <v>112</v>
      </c>
      <c r="C22" s="88">
        <v>6347857000</v>
      </c>
      <c r="D22" s="88">
        <v>5364664407</v>
      </c>
      <c r="E22" s="89">
        <v>13.3</v>
      </c>
      <c r="F22" s="88">
        <v>7027652000</v>
      </c>
      <c r="G22" s="88">
        <v>6637277253</v>
      </c>
      <c r="H22" s="84">
        <v>15.44107182864429</v>
      </c>
    </row>
    <row r="23" spans="2:8">
      <c r="B23" s="32" t="s">
        <v>111</v>
      </c>
      <c r="C23" s="88">
        <v>3317597000</v>
      </c>
      <c r="D23" s="88">
        <v>2560255209</v>
      </c>
      <c r="E23" s="89">
        <v>6.3</v>
      </c>
      <c r="F23" s="88">
        <v>3406015000</v>
      </c>
      <c r="G23" s="88">
        <v>3220529758</v>
      </c>
      <c r="H23" s="84">
        <v>7.4922938162764758</v>
      </c>
    </row>
    <row r="24" spans="2:8">
      <c r="B24" s="32" t="s">
        <v>110</v>
      </c>
      <c r="C24" s="88">
        <v>127599000</v>
      </c>
      <c r="D24" s="88">
        <v>126653921</v>
      </c>
      <c r="E24" s="89">
        <v>0.3</v>
      </c>
      <c r="F24" s="88">
        <v>122455000</v>
      </c>
      <c r="G24" s="88">
        <v>121880029</v>
      </c>
      <c r="H24" s="84">
        <v>0.28354371989140847</v>
      </c>
    </row>
    <row r="25" spans="2:8">
      <c r="B25" s="32" t="s">
        <v>109</v>
      </c>
      <c r="C25" s="88">
        <v>2700000</v>
      </c>
      <c r="D25" s="88">
        <v>3147776</v>
      </c>
      <c r="E25" s="89">
        <v>0</v>
      </c>
      <c r="F25" s="88">
        <v>1760000</v>
      </c>
      <c r="G25" s="88">
        <v>1804765</v>
      </c>
      <c r="H25" s="84">
        <v>4.1986352138939668E-3</v>
      </c>
    </row>
    <row r="26" spans="2:8">
      <c r="B26" s="32" t="s">
        <v>108</v>
      </c>
      <c r="C26" s="88">
        <v>1117645000</v>
      </c>
      <c r="D26" s="88">
        <v>287331786</v>
      </c>
      <c r="E26" s="89">
        <v>0.7</v>
      </c>
      <c r="F26" s="88">
        <v>1444905000</v>
      </c>
      <c r="G26" s="88">
        <v>714443258</v>
      </c>
      <c r="H26" s="84">
        <v>1.6620926388576529</v>
      </c>
    </row>
    <row r="27" spans="2:8">
      <c r="B27" s="32" t="s">
        <v>107</v>
      </c>
      <c r="C27" s="88">
        <v>1188176000</v>
      </c>
      <c r="D27" s="88">
        <v>1188176139</v>
      </c>
      <c r="E27" s="89">
        <v>2.9</v>
      </c>
      <c r="F27" s="88">
        <v>890284000</v>
      </c>
      <c r="G27" s="88">
        <v>890284186</v>
      </c>
      <c r="H27" s="84">
        <v>2.0711718887015902</v>
      </c>
    </row>
    <row r="28" spans="2:8">
      <c r="B28" s="32" t="s">
        <v>106</v>
      </c>
      <c r="C28" s="88">
        <v>630158000</v>
      </c>
      <c r="D28" s="88">
        <v>617134339</v>
      </c>
      <c r="E28" s="89">
        <v>1.5</v>
      </c>
      <c r="F28" s="88">
        <v>881795000</v>
      </c>
      <c r="G28" s="88">
        <v>878976502</v>
      </c>
      <c r="H28" s="84">
        <v>2.0448655051946045</v>
      </c>
    </row>
    <row r="29" spans="2:8">
      <c r="B29" s="32" t="s">
        <v>105</v>
      </c>
      <c r="C29" s="88">
        <v>5058736000</v>
      </c>
      <c r="D29" s="88">
        <v>3747536000</v>
      </c>
      <c r="E29" s="89">
        <v>9.3000000000000007</v>
      </c>
      <c r="F29" s="88">
        <v>4212403000</v>
      </c>
      <c r="G29" s="88">
        <v>3476903000</v>
      </c>
      <c r="H29" s="84">
        <v>8.0887247764077728</v>
      </c>
    </row>
    <row r="30" spans="2:8">
      <c r="B30" s="7"/>
      <c r="C30" s="87"/>
      <c r="D30" s="87"/>
      <c r="E30" s="86"/>
      <c r="F30" s="87"/>
      <c r="G30" s="87"/>
      <c r="H30" s="86"/>
    </row>
    <row r="31" spans="2:8">
      <c r="B31" s="3"/>
      <c r="F31" s="85"/>
      <c r="G31" s="85"/>
      <c r="H31" s="9"/>
    </row>
    <row r="32" spans="2:8">
      <c r="F32" s="83"/>
      <c r="G32" s="83"/>
      <c r="H32" s="84"/>
    </row>
    <row r="33" spans="2:8">
      <c r="B33" s="7" t="s">
        <v>104</v>
      </c>
      <c r="F33" s="83"/>
      <c r="G33" s="83"/>
      <c r="H33" s="82" t="s">
        <v>103</v>
      </c>
    </row>
    <row r="34" spans="2:8">
      <c r="B34" s="81" t="s">
        <v>102</v>
      </c>
      <c r="C34" s="131" t="s">
        <v>101</v>
      </c>
      <c r="D34" s="130"/>
      <c r="E34" s="132"/>
      <c r="F34" s="129" t="s">
        <v>100</v>
      </c>
      <c r="G34" s="130"/>
      <c r="H34" s="130"/>
    </row>
    <row r="35" spans="2:8">
      <c r="B35" s="80" t="s">
        <v>99</v>
      </c>
      <c r="C35" s="65" t="s">
        <v>98</v>
      </c>
      <c r="D35" s="65" t="s">
        <v>97</v>
      </c>
      <c r="E35" s="65" t="s">
        <v>46</v>
      </c>
      <c r="F35" s="79" t="s">
        <v>98</v>
      </c>
      <c r="G35" s="65" t="s">
        <v>97</v>
      </c>
      <c r="H35" s="78" t="s">
        <v>46</v>
      </c>
    </row>
    <row r="36" spans="2:8">
      <c r="C36" s="2"/>
      <c r="D36" s="2"/>
      <c r="E36" s="2"/>
    </row>
    <row r="37" spans="2:8">
      <c r="B37" s="32" t="s">
        <v>96</v>
      </c>
      <c r="C37" s="73">
        <f>SUM(C39:C52)</f>
        <v>43836600000</v>
      </c>
      <c r="D37" s="73">
        <f>SUM(D39:D52)</f>
        <v>39490171985</v>
      </c>
      <c r="E37" s="76">
        <f>SUM(E39:E52)</f>
        <v>100.00000000000001</v>
      </c>
      <c r="F37" s="73">
        <v>44667894000</v>
      </c>
      <c r="G37" s="73">
        <v>41913574296</v>
      </c>
      <c r="H37" s="75">
        <v>99.95</v>
      </c>
    </row>
    <row r="38" spans="2:8">
      <c r="C38" s="73"/>
      <c r="D38" s="73"/>
      <c r="E38" s="76"/>
      <c r="F38" s="73"/>
      <c r="G38" s="73"/>
      <c r="H38" s="75"/>
    </row>
    <row r="39" spans="2:8">
      <c r="B39" s="32" t="s">
        <v>95</v>
      </c>
      <c r="C39" s="73">
        <v>341306000</v>
      </c>
      <c r="D39" s="73">
        <v>331197888</v>
      </c>
      <c r="E39" s="76">
        <v>0.9</v>
      </c>
      <c r="F39" s="73">
        <v>310773000</v>
      </c>
      <c r="G39" s="73">
        <v>305318571</v>
      </c>
      <c r="H39" s="75">
        <v>0.72844794587021877</v>
      </c>
    </row>
    <row r="40" spans="2:8">
      <c r="B40" s="32" t="s">
        <v>94</v>
      </c>
      <c r="C40" s="73">
        <v>5378109000</v>
      </c>
      <c r="D40" s="73">
        <v>5164560855</v>
      </c>
      <c r="E40" s="76">
        <v>13.1</v>
      </c>
      <c r="F40" s="73">
        <v>6334412000</v>
      </c>
      <c r="G40" s="73">
        <v>6187749472</v>
      </c>
      <c r="H40" s="75">
        <v>14.763115711156432</v>
      </c>
    </row>
    <row r="41" spans="2:8">
      <c r="B41" s="32" t="s">
        <v>93</v>
      </c>
      <c r="C41" s="73">
        <v>15851612000</v>
      </c>
      <c r="D41" s="73">
        <v>15097640403</v>
      </c>
      <c r="E41" s="76">
        <v>38.200000000000003</v>
      </c>
      <c r="F41" s="73">
        <v>16276470000</v>
      </c>
      <c r="G41" s="73">
        <v>15703004353</v>
      </c>
      <c r="H41" s="75">
        <v>37.465199799241674</v>
      </c>
    </row>
    <row r="42" spans="2:8">
      <c r="B42" s="32" t="s">
        <v>92</v>
      </c>
      <c r="C42" s="73">
        <v>2716473000</v>
      </c>
      <c r="D42" s="73">
        <v>2598968356</v>
      </c>
      <c r="E42" s="76">
        <v>6.6</v>
      </c>
      <c r="F42" s="73">
        <v>2850551000</v>
      </c>
      <c r="G42" s="73">
        <v>2710085909</v>
      </c>
      <c r="H42" s="75">
        <v>6.4658907156449201</v>
      </c>
    </row>
    <row r="43" spans="2:8">
      <c r="B43" s="32" t="s">
        <v>91</v>
      </c>
      <c r="C43" s="73">
        <v>156294000</v>
      </c>
      <c r="D43" s="73">
        <v>155059647</v>
      </c>
      <c r="E43" s="76">
        <v>0.4</v>
      </c>
      <c r="F43" s="73">
        <v>165168000</v>
      </c>
      <c r="G43" s="73">
        <v>157618369</v>
      </c>
      <c r="H43" s="75">
        <v>0.37605566131601004</v>
      </c>
    </row>
    <row r="44" spans="2:8">
      <c r="B44" s="32" t="s">
        <v>90</v>
      </c>
      <c r="C44" s="73">
        <v>412791000</v>
      </c>
      <c r="D44" s="73">
        <v>401725671</v>
      </c>
      <c r="E44" s="76">
        <v>1</v>
      </c>
      <c r="F44" s="73">
        <v>464409000</v>
      </c>
      <c r="G44" s="73">
        <v>450526570</v>
      </c>
      <c r="H44" s="75">
        <v>1.0748941782399974</v>
      </c>
    </row>
    <row r="45" spans="2:8">
      <c r="B45" s="32" t="s">
        <v>89</v>
      </c>
      <c r="C45" s="73">
        <v>292046000</v>
      </c>
      <c r="D45" s="73">
        <v>280020720</v>
      </c>
      <c r="E45" s="76">
        <v>0.7</v>
      </c>
      <c r="F45" s="73">
        <v>312721000</v>
      </c>
      <c r="G45" s="73">
        <v>221540733</v>
      </c>
      <c r="H45" s="75">
        <v>0.52856559413293136</v>
      </c>
    </row>
    <row r="46" spans="2:8">
      <c r="B46" s="32" t="s">
        <v>88</v>
      </c>
      <c r="C46" s="73">
        <v>6125503000</v>
      </c>
      <c r="D46" s="73">
        <v>4301988722</v>
      </c>
      <c r="E46" s="76">
        <v>10.9</v>
      </c>
      <c r="F46" s="73">
        <v>6614979000</v>
      </c>
      <c r="G46" s="73">
        <v>6012209057</v>
      </c>
      <c r="H46" s="75">
        <v>14.34430052312139</v>
      </c>
    </row>
    <row r="47" spans="2:8">
      <c r="B47" s="32" t="s">
        <v>87</v>
      </c>
      <c r="C47" s="73">
        <v>1557479000</v>
      </c>
      <c r="D47" s="73">
        <v>1499277609</v>
      </c>
      <c r="E47" s="76">
        <v>3.8</v>
      </c>
      <c r="F47" s="73">
        <v>1619473000</v>
      </c>
      <c r="G47" s="73">
        <v>1572429651</v>
      </c>
      <c r="H47" s="75">
        <v>3.7</v>
      </c>
    </row>
    <row r="48" spans="2:8">
      <c r="B48" s="32" t="s">
        <v>86</v>
      </c>
      <c r="C48" s="73">
        <v>6801522000</v>
      </c>
      <c r="D48" s="73">
        <v>5521999222</v>
      </c>
      <c r="E48" s="76">
        <v>14</v>
      </c>
      <c r="F48" s="73">
        <v>5340460000</v>
      </c>
      <c r="G48" s="73">
        <v>4303515213</v>
      </c>
      <c r="H48" s="75">
        <v>10.267592982187406</v>
      </c>
    </row>
    <row r="49" spans="2:8">
      <c r="B49" s="32" t="s">
        <v>85</v>
      </c>
      <c r="C49" s="74" t="s">
        <v>84</v>
      </c>
      <c r="D49" s="74" t="s">
        <v>84</v>
      </c>
      <c r="E49" s="74" t="s">
        <v>84</v>
      </c>
      <c r="F49" s="72">
        <v>13249000</v>
      </c>
      <c r="G49" s="72">
        <v>7718567</v>
      </c>
      <c r="H49" s="77">
        <v>1.8415434926857616E-2</v>
      </c>
    </row>
    <row r="50" spans="2:8">
      <c r="B50" s="32" t="s">
        <v>83</v>
      </c>
      <c r="C50" s="73">
        <v>3977713000</v>
      </c>
      <c r="D50" s="73">
        <v>3965001729</v>
      </c>
      <c r="E50" s="76">
        <v>10</v>
      </c>
      <c r="F50" s="73">
        <v>4156619000</v>
      </c>
      <c r="G50" s="73">
        <v>4154251659</v>
      </c>
      <c r="H50" s="75">
        <v>9.9114707556603179</v>
      </c>
    </row>
    <row r="51" spans="2:8">
      <c r="B51" s="32" t="s">
        <v>82</v>
      </c>
      <c r="C51" s="73">
        <v>197000000</v>
      </c>
      <c r="D51" s="73">
        <v>172731163</v>
      </c>
      <c r="E51" s="76">
        <v>0.4</v>
      </c>
      <c r="F51" s="73">
        <v>180000000</v>
      </c>
      <c r="G51" s="73">
        <v>127606172</v>
      </c>
      <c r="H51" s="75">
        <v>0.30445070396245838</v>
      </c>
    </row>
    <row r="52" spans="2:8">
      <c r="B52" s="32" t="s">
        <v>81</v>
      </c>
      <c r="C52" s="73">
        <v>28752000</v>
      </c>
      <c r="D52" s="74" t="s">
        <v>39</v>
      </c>
      <c r="E52" s="74" t="s">
        <v>39</v>
      </c>
      <c r="F52" s="73">
        <v>28610000</v>
      </c>
      <c r="G52" s="72">
        <v>0</v>
      </c>
      <c r="H52" s="72">
        <v>0</v>
      </c>
    </row>
    <row r="53" spans="2:8">
      <c r="B53" s="7"/>
      <c r="C53" s="71"/>
      <c r="D53" s="71"/>
      <c r="E53" s="7"/>
      <c r="F53" s="71"/>
      <c r="G53" s="71"/>
      <c r="H53" s="7"/>
    </row>
    <row r="54" spans="2:8">
      <c r="B54" s="2" t="s">
        <v>57</v>
      </c>
    </row>
  </sheetData>
  <mergeCells count="4">
    <mergeCell ref="F34:H34"/>
    <mergeCell ref="F5:H5"/>
    <mergeCell ref="C5:E5"/>
    <mergeCell ref="C34:E34"/>
  </mergeCells>
  <phoneticPr fontId="2"/>
  <pageMargins left="0.39370078740157483" right="0.3937007874015748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view="pageBreakPreview" zoomScaleNormal="100" zoomScaleSheetLayoutView="100" workbookViewId="0">
      <selection activeCell="G1" sqref="G1"/>
    </sheetView>
  </sheetViews>
  <sheetFormatPr defaultRowHeight="13.5"/>
  <cols>
    <col min="1" max="1" width="2.625" style="1" customWidth="1"/>
    <col min="2" max="2" width="25.5" style="2" customWidth="1"/>
    <col min="3" max="4" width="14.625" style="1" customWidth="1"/>
    <col min="5" max="6" width="14.75" style="2" customWidth="1"/>
    <col min="7" max="16384" width="9" style="1"/>
  </cols>
  <sheetData>
    <row r="2" spans="2:6">
      <c r="B2" s="2" t="s">
        <v>143</v>
      </c>
      <c r="C2" s="2"/>
      <c r="D2" s="2"/>
    </row>
    <row r="3" spans="2:6">
      <c r="C3" s="2"/>
      <c r="D3" s="2"/>
    </row>
    <row r="4" spans="2:6">
      <c r="B4" s="7" t="s">
        <v>142</v>
      </c>
      <c r="C4" s="2"/>
      <c r="F4" s="82" t="s">
        <v>140</v>
      </c>
    </row>
    <row r="5" spans="2:6">
      <c r="B5" s="62" t="s">
        <v>102</v>
      </c>
      <c r="C5" s="133" t="s">
        <v>101</v>
      </c>
      <c r="D5" s="130"/>
      <c r="E5" s="133" t="s">
        <v>100</v>
      </c>
      <c r="F5" s="130"/>
    </row>
    <row r="6" spans="2:6">
      <c r="B6" s="82" t="s">
        <v>99</v>
      </c>
      <c r="C6" s="16" t="s">
        <v>137</v>
      </c>
      <c r="D6" s="78" t="s">
        <v>97</v>
      </c>
      <c r="E6" s="16" t="s">
        <v>137</v>
      </c>
      <c r="F6" s="78" t="s">
        <v>97</v>
      </c>
    </row>
    <row r="7" spans="2:6">
      <c r="C7" s="2"/>
      <c r="D7" s="2"/>
    </row>
    <row r="8" spans="2:6">
      <c r="B8" s="32" t="s">
        <v>96</v>
      </c>
      <c r="C8" s="103">
        <f>SUM(C10:C18)</f>
        <v>23955156000</v>
      </c>
      <c r="D8" s="103">
        <f>SUM(D10:D18)</f>
        <v>23560765472</v>
      </c>
      <c r="E8" s="88">
        <v>24565015000</v>
      </c>
      <c r="F8" s="88">
        <v>24100442505</v>
      </c>
    </row>
    <row r="9" spans="2:6">
      <c r="C9" s="103"/>
      <c r="D9" s="103"/>
      <c r="E9" s="103"/>
      <c r="F9" s="103"/>
    </row>
    <row r="10" spans="2:6">
      <c r="B10" s="32" t="s">
        <v>136</v>
      </c>
      <c r="C10" s="103">
        <v>10840960000</v>
      </c>
      <c r="D10" s="103">
        <v>10917489887</v>
      </c>
      <c r="E10" s="88">
        <v>11332557000</v>
      </c>
      <c r="F10" s="88">
        <v>11490047839</v>
      </c>
    </row>
    <row r="11" spans="2:6">
      <c r="B11" s="32" t="s">
        <v>135</v>
      </c>
      <c r="C11" s="103">
        <v>130542000</v>
      </c>
      <c r="D11" s="103">
        <v>128533900</v>
      </c>
      <c r="E11" s="88">
        <v>198004000</v>
      </c>
      <c r="F11" s="88">
        <v>196933365</v>
      </c>
    </row>
    <row r="12" spans="2:6">
      <c r="B12" s="32" t="s">
        <v>134</v>
      </c>
      <c r="C12" s="103">
        <v>523873000</v>
      </c>
      <c r="D12" s="103">
        <v>517671214</v>
      </c>
      <c r="E12" s="88">
        <v>570059000</v>
      </c>
      <c r="F12" s="88">
        <v>560508805</v>
      </c>
    </row>
    <row r="13" spans="2:6">
      <c r="B13" s="32" t="s">
        <v>133</v>
      </c>
      <c r="C13" s="103">
        <v>5263798000</v>
      </c>
      <c r="D13" s="103">
        <v>4841282581</v>
      </c>
      <c r="E13" s="88">
        <v>4933225000</v>
      </c>
      <c r="F13" s="88">
        <v>4337064038</v>
      </c>
    </row>
    <row r="14" spans="2:6">
      <c r="B14" s="32" t="s">
        <v>132</v>
      </c>
      <c r="C14" s="103">
        <v>287800000</v>
      </c>
      <c r="D14" s="103">
        <v>287328529</v>
      </c>
      <c r="E14" s="88">
        <v>253000000</v>
      </c>
      <c r="F14" s="88">
        <v>250443566</v>
      </c>
    </row>
    <row r="15" spans="2:6">
      <c r="B15" s="32" t="s">
        <v>131</v>
      </c>
      <c r="C15" s="103">
        <v>5810091000</v>
      </c>
      <c r="D15" s="103">
        <v>5788848036</v>
      </c>
      <c r="E15" s="88">
        <v>6237449000</v>
      </c>
      <c r="F15" s="88">
        <v>6238617857</v>
      </c>
    </row>
    <row r="16" spans="2:6">
      <c r="B16" s="97" t="s">
        <v>130</v>
      </c>
      <c r="C16" s="103">
        <v>49932000</v>
      </c>
      <c r="D16" s="103">
        <v>51870366</v>
      </c>
      <c r="E16" s="88">
        <v>39854000</v>
      </c>
      <c r="F16" s="88">
        <v>37068342</v>
      </c>
    </row>
    <row r="17" spans="2:7">
      <c r="B17" s="32" t="s">
        <v>129</v>
      </c>
      <c r="C17" s="103">
        <v>65949000</v>
      </c>
      <c r="D17" s="103">
        <v>58664691</v>
      </c>
      <c r="E17" s="88" t="s">
        <v>128</v>
      </c>
      <c r="F17" s="88" t="s">
        <v>128</v>
      </c>
      <c r="G17" s="96"/>
    </row>
    <row r="18" spans="2:7">
      <c r="B18" s="95" t="s">
        <v>127</v>
      </c>
      <c r="C18" s="103">
        <v>982211000</v>
      </c>
      <c r="D18" s="103">
        <v>969076268</v>
      </c>
      <c r="E18" s="88">
        <v>1000867000</v>
      </c>
      <c r="F18" s="88">
        <v>989758693</v>
      </c>
    </row>
    <row r="19" spans="2:7">
      <c r="B19" s="93"/>
      <c r="C19" s="102"/>
      <c r="D19" s="101"/>
      <c r="E19" s="102"/>
      <c r="F19" s="101"/>
    </row>
    <row r="20" spans="2:7">
      <c r="C20" s="2"/>
      <c r="D20" s="2"/>
      <c r="E20" s="30"/>
      <c r="F20" s="30"/>
    </row>
    <row r="21" spans="2:7">
      <c r="B21" s="7" t="s">
        <v>141</v>
      </c>
      <c r="C21" s="2"/>
      <c r="E21" s="30"/>
      <c r="F21" s="100" t="s">
        <v>140</v>
      </c>
    </row>
    <row r="22" spans="2:7">
      <c r="B22" s="62" t="s">
        <v>139</v>
      </c>
      <c r="C22" s="134" t="s">
        <v>101</v>
      </c>
      <c r="D22" s="135"/>
      <c r="E22" s="134" t="s">
        <v>100</v>
      </c>
      <c r="F22" s="135"/>
    </row>
    <row r="23" spans="2:7">
      <c r="B23" s="82" t="s">
        <v>138</v>
      </c>
      <c r="C23" s="99" t="s">
        <v>137</v>
      </c>
      <c r="D23" s="98" t="s">
        <v>97</v>
      </c>
      <c r="E23" s="99" t="s">
        <v>137</v>
      </c>
      <c r="F23" s="98" t="s">
        <v>97</v>
      </c>
    </row>
    <row r="24" spans="2:7">
      <c r="C24" s="2"/>
      <c r="D24" s="2"/>
    </row>
    <row r="25" spans="2:7">
      <c r="B25" s="32" t="s">
        <v>96</v>
      </c>
      <c r="C25" s="94">
        <f>SUM(C27:C35)</f>
        <v>23955156000</v>
      </c>
      <c r="D25" s="94">
        <f>SUM(D27:D35)</f>
        <v>22960612928</v>
      </c>
      <c r="E25" s="73">
        <v>24565015000</v>
      </c>
      <c r="F25" s="73">
        <v>23530800952</v>
      </c>
    </row>
    <row r="26" spans="2:7">
      <c r="C26" s="94"/>
      <c r="D26" s="94"/>
      <c r="E26" s="94"/>
      <c r="F26" s="94"/>
    </row>
    <row r="27" spans="2:7">
      <c r="B27" s="32" t="s">
        <v>136</v>
      </c>
      <c r="C27" s="94">
        <v>10840960000</v>
      </c>
      <c r="D27" s="94">
        <v>10505784906</v>
      </c>
      <c r="E27" s="73">
        <v>11332557000</v>
      </c>
      <c r="F27" s="73">
        <v>11143221347</v>
      </c>
    </row>
    <row r="28" spans="2:7">
      <c r="B28" s="32" t="s">
        <v>135</v>
      </c>
      <c r="C28" s="94">
        <v>130542000</v>
      </c>
      <c r="D28" s="94">
        <v>128533900</v>
      </c>
      <c r="E28" s="73">
        <v>198004000</v>
      </c>
      <c r="F28" s="73">
        <v>196933365</v>
      </c>
    </row>
    <row r="29" spans="2:7">
      <c r="B29" s="32" t="s">
        <v>134</v>
      </c>
      <c r="C29" s="94">
        <v>523873000</v>
      </c>
      <c r="D29" s="94">
        <v>517562050</v>
      </c>
      <c r="E29" s="73">
        <v>570059000</v>
      </c>
      <c r="F29" s="73">
        <v>560440311</v>
      </c>
    </row>
    <row r="30" spans="2:7">
      <c r="B30" s="32" t="s">
        <v>133</v>
      </c>
      <c r="C30" s="94">
        <v>5263798000</v>
      </c>
      <c r="D30" s="94">
        <v>4814251610</v>
      </c>
      <c r="E30" s="73">
        <v>4933225000</v>
      </c>
      <c r="F30" s="73">
        <v>4284235597</v>
      </c>
    </row>
    <row r="31" spans="2:7">
      <c r="B31" s="32" t="s">
        <v>132</v>
      </c>
      <c r="C31" s="94">
        <v>287800000</v>
      </c>
      <c r="D31" s="94">
        <v>287328529</v>
      </c>
      <c r="E31" s="73">
        <v>253000000</v>
      </c>
      <c r="F31" s="73">
        <v>250443566</v>
      </c>
    </row>
    <row r="32" spans="2:7">
      <c r="B32" s="32" t="s">
        <v>131</v>
      </c>
      <c r="C32" s="94">
        <v>5810091000</v>
      </c>
      <c r="D32" s="94">
        <v>5636209143</v>
      </c>
      <c r="E32" s="73">
        <v>6237449000</v>
      </c>
      <c r="F32" s="73">
        <v>6076516620</v>
      </c>
    </row>
    <row r="33" spans="2:7">
      <c r="B33" s="97" t="s">
        <v>130</v>
      </c>
      <c r="C33" s="94">
        <v>49932000</v>
      </c>
      <c r="D33" s="94">
        <v>47816454</v>
      </c>
      <c r="E33" s="73">
        <v>39854000</v>
      </c>
      <c r="F33" s="73">
        <v>35103517</v>
      </c>
    </row>
    <row r="34" spans="2:7">
      <c r="B34" s="32" t="s">
        <v>129</v>
      </c>
      <c r="C34" s="94">
        <v>65949000</v>
      </c>
      <c r="D34" s="94">
        <v>58664691</v>
      </c>
      <c r="E34" s="73" t="s">
        <v>128</v>
      </c>
      <c r="F34" s="73" t="s">
        <v>128</v>
      </c>
      <c r="G34" s="96"/>
    </row>
    <row r="35" spans="2:7">
      <c r="B35" s="95" t="s">
        <v>127</v>
      </c>
      <c r="C35" s="94">
        <v>982211000</v>
      </c>
      <c r="D35" s="94">
        <v>964461645</v>
      </c>
      <c r="E35" s="73">
        <v>1000867000</v>
      </c>
      <c r="F35" s="73">
        <v>983906629</v>
      </c>
    </row>
    <row r="36" spans="2:7">
      <c r="B36" s="93"/>
      <c r="C36" s="92"/>
      <c r="D36" s="92"/>
      <c r="E36" s="92"/>
      <c r="F36" s="92"/>
    </row>
    <row r="37" spans="2:7">
      <c r="B37" s="2" t="s">
        <v>57</v>
      </c>
      <c r="C37" s="2"/>
      <c r="D37" s="2"/>
    </row>
    <row r="38" spans="2:7" ht="13.5" customHeight="1">
      <c r="B38" s="136"/>
      <c r="C38" s="136"/>
      <c r="D38" s="136"/>
      <c r="E38" s="137"/>
      <c r="F38" s="137"/>
    </row>
    <row r="39" spans="2:7">
      <c r="B39" s="91"/>
      <c r="C39" s="2"/>
      <c r="D39" s="2"/>
    </row>
  </sheetData>
  <mergeCells count="5">
    <mergeCell ref="C5:D5"/>
    <mergeCell ref="C22:D22"/>
    <mergeCell ref="E5:F5"/>
    <mergeCell ref="E22:F22"/>
    <mergeCell ref="B38:F38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view="pageBreakPreview" zoomScaleNormal="100" zoomScaleSheetLayoutView="100" workbookViewId="0">
      <selection activeCell="I1" sqref="I1"/>
    </sheetView>
  </sheetViews>
  <sheetFormatPr defaultRowHeight="13.5"/>
  <cols>
    <col min="1" max="1" width="2" style="1" customWidth="1"/>
    <col min="2" max="2" width="24.875" style="1" customWidth="1"/>
    <col min="3" max="3" width="10.75" style="1" customWidth="1"/>
    <col min="4" max="4" width="10.625" style="2" customWidth="1"/>
    <col min="5" max="5" width="10.75" style="2" customWidth="1"/>
    <col min="6" max="6" width="10.625" style="2" customWidth="1"/>
    <col min="7" max="7" width="11.125" style="2" bestFit="1" customWidth="1"/>
    <col min="8" max="8" width="10.625" style="2" customWidth="1"/>
    <col min="9" max="9" width="11" style="1" bestFit="1" customWidth="1"/>
    <col min="10" max="16384" width="9" style="1"/>
  </cols>
  <sheetData>
    <row r="2" spans="2:8">
      <c r="B2" s="21" t="s">
        <v>173</v>
      </c>
    </row>
    <row r="4" spans="2:8">
      <c r="B4" s="25" t="s">
        <v>172</v>
      </c>
      <c r="C4" s="25"/>
      <c r="D4" s="7"/>
      <c r="E4" s="7"/>
      <c r="F4" s="7"/>
      <c r="G4" s="3"/>
      <c r="H4" s="3"/>
    </row>
    <row r="5" spans="2:8">
      <c r="B5" s="112" t="s">
        <v>102</v>
      </c>
      <c r="C5" s="138" t="s">
        <v>168</v>
      </c>
      <c r="D5" s="139"/>
      <c r="E5" s="133" t="s">
        <v>167</v>
      </c>
      <c r="F5" s="130"/>
      <c r="G5" s="133" t="s">
        <v>166</v>
      </c>
      <c r="H5" s="130"/>
    </row>
    <row r="6" spans="2:8">
      <c r="B6" s="56" t="s">
        <v>99</v>
      </c>
      <c r="C6" s="55" t="s">
        <v>165</v>
      </c>
      <c r="D6" s="55" t="s">
        <v>164</v>
      </c>
      <c r="E6" s="55" t="s">
        <v>165</v>
      </c>
      <c r="F6" s="55" t="s">
        <v>164</v>
      </c>
      <c r="G6" s="55" t="s">
        <v>165</v>
      </c>
      <c r="H6" s="55" t="s">
        <v>164</v>
      </c>
    </row>
    <row r="7" spans="2:8">
      <c r="C7" s="3"/>
      <c r="D7" s="3"/>
    </row>
    <row r="8" spans="2:8" ht="13.15" customHeight="1">
      <c r="B8" s="45" t="s">
        <v>96</v>
      </c>
      <c r="C8" s="88">
        <f>SUM(C10:C30)</f>
        <v>40737360</v>
      </c>
      <c r="D8" s="88">
        <v>43285855</v>
      </c>
      <c r="E8" s="109">
        <v>100.00000000000003</v>
      </c>
      <c r="F8" s="109">
        <v>100</v>
      </c>
      <c r="G8" s="109">
        <v>323623</v>
      </c>
      <c r="H8" s="109">
        <v>339204.25515241752</v>
      </c>
    </row>
    <row r="9" spans="2:8" ht="13.15" customHeight="1">
      <c r="C9" s="88"/>
      <c r="D9" s="88"/>
      <c r="E9" s="114"/>
      <c r="F9" s="114"/>
      <c r="G9" s="109"/>
      <c r="H9" s="109"/>
    </row>
    <row r="10" spans="2:8" ht="13.15" customHeight="1">
      <c r="B10" s="45" t="s">
        <v>124</v>
      </c>
      <c r="C10" s="88">
        <v>20805451</v>
      </c>
      <c r="D10" s="88">
        <v>21031230</v>
      </c>
      <c r="E10" s="110">
        <v>51.07</v>
      </c>
      <c r="F10" s="110">
        <v>48.586842052675181</v>
      </c>
      <c r="G10" s="109">
        <v>165281</v>
      </c>
      <c r="H10" s="109">
        <v>164808.63568685838</v>
      </c>
    </row>
    <row r="11" spans="2:8" ht="13.15" customHeight="1">
      <c r="B11" s="45" t="s">
        <v>123</v>
      </c>
      <c r="C11" s="88">
        <v>309689</v>
      </c>
      <c r="D11" s="88">
        <v>297028</v>
      </c>
      <c r="E11" s="110">
        <v>0.76</v>
      </c>
      <c r="F11" s="110">
        <v>0.6862010696103843</v>
      </c>
      <c r="G11" s="109">
        <v>2460</v>
      </c>
      <c r="H11" s="109">
        <v>2327.6232270198261</v>
      </c>
    </row>
    <row r="12" spans="2:8" ht="13.15" customHeight="1">
      <c r="B12" s="45" t="s">
        <v>122</v>
      </c>
      <c r="C12" s="88">
        <v>54853</v>
      </c>
      <c r="D12" s="88">
        <v>43856</v>
      </c>
      <c r="E12" s="110">
        <v>0.14000000000000001</v>
      </c>
      <c r="F12" s="110">
        <v>0.10131716238480214</v>
      </c>
      <c r="G12" s="109">
        <v>436</v>
      </c>
      <c r="H12" s="109">
        <v>343.6721260089335</v>
      </c>
    </row>
    <row r="13" spans="2:8" ht="13.15" customHeight="1">
      <c r="B13" s="45" t="s">
        <v>121</v>
      </c>
      <c r="C13" s="88">
        <v>38555</v>
      </c>
      <c r="D13" s="88">
        <v>73143</v>
      </c>
      <c r="E13" s="110">
        <v>0.09</v>
      </c>
      <c r="F13" s="110">
        <v>0.16897667840914773</v>
      </c>
      <c r="G13" s="109">
        <v>306</v>
      </c>
      <c r="H13" s="109">
        <v>573.17608337904562</v>
      </c>
    </row>
    <row r="14" spans="2:8" ht="13.15" customHeight="1">
      <c r="B14" s="45" t="s">
        <v>120</v>
      </c>
      <c r="C14" s="88">
        <v>10072</v>
      </c>
      <c r="D14" s="88">
        <v>131462</v>
      </c>
      <c r="E14" s="110">
        <v>0.03</v>
      </c>
      <c r="F14" s="110">
        <v>0.30370660346203165</v>
      </c>
      <c r="G14" s="109">
        <v>80</v>
      </c>
      <c r="H14" s="109">
        <v>1030.1857221220907</v>
      </c>
    </row>
    <row r="15" spans="2:8" ht="13.15" customHeight="1">
      <c r="B15" s="45" t="s">
        <v>119</v>
      </c>
      <c r="C15" s="88">
        <v>1177251</v>
      </c>
      <c r="D15" s="88">
        <v>1167218</v>
      </c>
      <c r="E15" s="110">
        <v>2.89</v>
      </c>
      <c r="F15" s="110">
        <v>2.6965344683615466</v>
      </c>
      <c r="G15" s="109">
        <v>9352</v>
      </c>
      <c r="H15" s="109">
        <v>9146.7596583339855</v>
      </c>
    </row>
    <row r="16" spans="2:8" ht="13.15" customHeight="1">
      <c r="B16" s="45" t="s">
        <v>171</v>
      </c>
      <c r="C16" s="74" t="s">
        <v>35</v>
      </c>
      <c r="D16" s="74" t="s">
        <v>24</v>
      </c>
      <c r="E16" s="113" t="s">
        <v>24</v>
      </c>
      <c r="F16" s="113" t="s">
        <v>24</v>
      </c>
      <c r="G16" s="113" t="s">
        <v>24</v>
      </c>
      <c r="H16" s="113" t="s">
        <v>24</v>
      </c>
    </row>
    <row r="17" spans="2:8" ht="13.15" customHeight="1">
      <c r="B17" s="45" t="s">
        <v>118</v>
      </c>
      <c r="C17" s="88">
        <v>119264</v>
      </c>
      <c r="D17" s="88">
        <v>106001</v>
      </c>
      <c r="E17" s="110">
        <v>0.28999999999999998</v>
      </c>
      <c r="F17" s="110">
        <v>0.24488600259830839</v>
      </c>
      <c r="G17" s="109">
        <v>948</v>
      </c>
      <c r="H17" s="109">
        <v>830.66374108612172</v>
      </c>
    </row>
    <row r="18" spans="2:8" ht="13.15" customHeight="1">
      <c r="B18" s="45" t="s">
        <v>117</v>
      </c>
      <c r="C18" s="88">
        <v>110342</v>
      </c>
      <c r="D18" s="88">
        <v>110576</v>
      </c>
      <c r="E18" s="110">
        <v>0.27</v>
      </c>
      <c r="F18" s="110">
        <v>0.2554552751701451</v>
      </c>
      <c r="G18" s="109">
        <v>877</v>
      </c>
      <c r="H18" s="109">
        <v>866.51516338844908</v>
      </c>
    </row>
    <row r="19" spans="2:8" ht="13.15" customHeight="1">
      <c r="B19" s="45" t="s">
        <v>116</v>
      </c>
      <c r="C19" s="88">
        <v>1937957</v>
      </c>
      <c r="D19" s="88">
        <v>2055164</v>
      </c>
      <c r="E19" s="110">
        <v>4.76</v>
      </c>
      <c r="F19" s="110">
        <v>4.7478881958090007</v>
      </c>
      <c r="G19" s="109">
        <v>15395</v>
      </c>
      <c r="H19" s="109">
        <v>16105.038790063474</v>
      </c>
    </row>
    <row r="20" spans="2:8" ht="13.15" customHeight="1">
      <c r="B20" s="45" t="s">
        <v>115</v>
      </c>
      <c r="C20" s="88">
        <v>23683</v>
      </c>
      <c r="D20" s="88">
        <v>22133</v>
      </c>
      <c r="E20" s="110">
        <v>0.06</v>
      </c>
      <c r="F20" s="110">
        <v>5.1132177012559871E-2</v>
      </c>
      <c r="G20" s="109">
        <v>188</v>
      </c>
      <c r="H20" s="109">
        <v>173.44252017866938</v>
      </c>
    </row>
    <row r="21" spans="2:8" ht="13.15" customHeight="1">
      <c r="B21" s="45" t="s">
        <v>114</v>
      </c>
      <c r="C21" s="88">
        <v>764862</v>
      </c>
      <c r="D21" s="88">
        <v>829879</v>
      </c>
      <c r="E21" s="110">
        <v>1.88</v>
      </c>
      <c r="F21" s="110">
        <v>1.9172059787198381</v>
      </c>
      <c r="G21" s="109">
        <v>6076</v>
      </c>
      <c r="H21" s="109">
        <v>6503.2442598542439</v>
      </c>
    </row>
    <row r="22" spans="2:8" ht="13.15" customHeight="1">
      <c r="B22" s="45" t="s">
        <v>113</v>
      </c>
      <c r="C22" s="88">
        <v>1240153</v>
      </c>
      <c r="D22" s="88">
        <v>1209663</v>
      </c>
      <c r="E22" s="110">
        <v>3.04</v>
      </c>
      <c r="F22" s="110">
        <v>2.7945919053695487</v>
      </c>
      <c r="G22" s="109">
        <v>9852</v>
      </c>
      <c r="H22" s="109">
        <v>9479.3746571585307</v>
      </c>
    </row>
    <row r="23" spans="2:8" ht="13.15" customHeight="1">
      <c r="B23" s="45" t="s">
        <v>112</v>
      </c>
      <c r="C23" s="88">
        <v>5350766</v>
      </c>
      <c r="D23" s="88">
        <v>6625807</v>
      </c>
      <c r="E23" s="110">
        <v>13.13</v>
      </c>
      <c r="F23" s="110">
        <v>15.30709512379968</v>
      </c>
      <c r="G23" s="109">
        <v>42507</v>
      </c>
      <c r="H23" s="109">
        <v>51922.318000156731</v>
      </c>
    </row>
    <row r="24" spans="2:8" ht="13.15" customHeight="1">
      <c r="B24" s="45" t="s">
        <v>111</v>
      </c>
      <c r="C24" s="88">
        <v>2574929</v>
      </c>
      <c r="D24" s="88">
        <v>3233101</v>
      </c>
      <c r="E24" s="110">
        <v>6.32</v>
      </c>
      <c r="F24" s="110">
        <v>7.4691859500060698</v>
      </c>
      <c r="G24" s="109">
        <v>20456</v>
      </c>
      <c r="H24" s="109">
        <v>25335.796567667108</v>
      </c>
    </row>
    <row r="25" spans="2:8" ht="13.15" customHeight="1">
      <c r="B25" s="45" t="s">
        <v>110</v>
      </c>
      <c r="C25" s="88">
        <v>126268</v>
      </c>
      <c r="D25" s="88">
        <v>121350</v>
      </c>
      <c r="E25" s="110">
        <v>0.31</v>
      </c>
      <c r="F25" s="110">
        <v>0.28034562329888135</v>
      </c>
      <c r="G25" s="109">
        <v>1003</v>
      </c>
      <c r="H25" s="109">
        <v>950.94428336337273</v>
      </c>
    </row>
    <row r="26" spans="2:8" ht="13.15" customHeight="1">
      <c r="B26" s="45" t="s">
        <v>170</v>
      </c>
      <c r="C26" s="88">
        <v>3148</v>
      </c>
      <c r="D26" s="88">
        <v>1804</v>
      </c>
      <c r="E26" s="110">
        <v>0.01</v>
      </c>
      <c r="F26" s="110">
        <v>4.1676432173974615E-3</v>
      </c>
      <c r="G26" s="109">
        <v>25</v>
      </c>
      <c r="H26" s="109">
        <v>14.136823132983308</v>
      </c>
    </row>
    <row r="27" spans="2:8" ht="13.15" customHeight="1">
      <c r="B27" s="45" t="s">
        <v>108</v>
      </c>
      <c r="C27" s="88">
        <v>282752</v>
      </c>
      <c r="D27" s="88">
        <v>714443</v>
      </c>
      <c r="E27" s="110">
        <v>0.69</v>
      </c>
      <c r="F27" s="110">
        <v>1.6505230172766598</v>
      </c>
      <c r="G27" s="109">
        <v>2246</v>
      </c>
      <c r="H27" s="109">
        <v>5598.6443068725021</v>
      </c>
    </row>
    <row r="28" spans="2:8" ht="13.15" customHeight="1">
      <c r="B28" s="45" t="s">
        <v>107</v>
      </c>
      <c r="C28" s="88">
        <v>1195819</v>
      </c>
      <c r="D28" s="88">
        <v>890393</v>
      </c>
      <c r="E28" s="110">
        <v>2.94</v>
      </c>
      <c r="F28" s="110">
        <v>2.0570068443836909</v>
      </c>
      <c r="G28" s="109">
        <v>9500</v>
      </c>
      <c r="H28" s="109">
        <v>6977.4547449259462</v>
      </c>
    </row>
    <row r="29" spans="2:8" ht="13.15" customHeight="1">
      <c r="B29" s="45" t="s">
        <v>106</v>
      </c>
      <c r="C29" s="88">
        <v>864010</v>
      </c>
      <c r="D29" s="88">
        <v>1144701</v>
      </c>
      <c r="E29" s="110">
        <v>2.12</v>
      </c>
      <c r="F29" s="110">
        <v>2.6445151655200063</v>
      </c>
      <c r="G29" s="109">
        <v>6864</v>
      </c>
      <c r="H29" s="109">
        <v>8970.30796959486</v>
      </c>
    </row>
    <row r="30" spans="2:8" ht="13.15" customHeight="1">
      <c r="B30" s="45" t="s">
        <v>169</v>
      </c>
      <c r="C30" s="88">
        <v>3747536</v>
      </c>
      <c r="D30" s="88">
        <v>3476903</v>
      </c>
      <c r="E30" s="110">
        <v>9.1999999999999993</v>
      </c>
      <c r="F30" s="110">
        <v>8.0324230629151252</v>
      </c>
      <c r="G30" s="109">
        <v>29771</v>
      </c>
      <c r="H30" s="109">
        <v>27246.320821252255</v>
      </c>
    </row>
    <row r="31" spans="2:8" ht="13.15" customHeight="1">
      <c r="B31" s="25"/>
      <c r="C31" s="7"/>
      <c r="D31" s="7"/>
      <c r="E31" s="7"/>
      <c r="F31" s="7"/>
      <c r="G31" s="7"/>
      <c r="H31" s="7"/>
    </row>
    <row r="33" spans="2:8">
      <c r="B33" s="25" t="s">
        <v>141</v>
      </c>
      <c r="C33" s="25"/>
      <c r="D33" s="7"/>
      <c r="E33" s="7"/>
      <c r="F33" s="7"/>
      <c r="G33" s="3"/>
      <c r="H33" s="3"/>
    </row>
    <row r="34" spans="2:8">
      <c r="B34" s="112" t="s">
        <v>102</v>
      </c>
      <c r="C34" s="138" t="s">
        <v>168</v>
      </c>
      <c r="D34" s="139"/>
      <c r="E34" s="133" t="s">
        <v>167</v>
      </c>
      <c r="F34" s="130"/>
      <c r="G34" s="133" t="s">
        <v>166</v>
      </c>
      <c r="H34" s="130"/>
    </row>
    <row r="35" spans="2:8">
      <c r="B35" s="56" t="s">
        <v>99</v>
      </c>
      <c r="C35" s="55" t="s">
        <v>165</v>
      </c>
      <c r="D35" s="55" t="s">
        <v>164</v>
      </c>
      <c r="E35" s="55" t="s">
        <v>165</v>
      </c>
      <c r="F35" s="55" t="s">
        <v>164</v>
      </c>
      <c r="G35" s="55" t="s">
        <v>165</v>
      </c>
      <c r="H35" s="55" t="s">
        <v>164</v>
      </c>
    </row>
    <row r="36" spans="2:8">
      <c r="C36" s="2"/>
      <c r="G36" s="1"/>
      <c r="H36" s="1"/>
    </row>
    <row r="37" spans="2:8">
      <c r="B37" s="45" t="s">
        <v>96</v>
      </c>
      <c r="C37" s="88">
        <f>SUM(C39:C51)</f>
        <v>39846967</v>
      </c>
      <c r="D37" s="88">
        <v>42214797</v>
      </c>
      <c r="E37" s="111">
        <v>99.999999999999986</v>
      </c>
      <c r="F37" s="111">
        <v>99.994097127365094</v>
      </c>
      <c r="G37" s="109">
        <v>316550</v>
      </c>
      <c r="H37" s="109">
        <v>330811.04145443148</v>
      </c>
    </row>
    <row r="38" spans="2:8">
      <c r="C38" s="88"/>
      <c r="D38" s="88"/>
      <c r="E38" s="110"/>
      <c r="F38" s="110"/>
      <c r="G38" s="109"/>
      <c r="H38" s="109"/>
    </row>
    <row r="39" spans="2:8">
      <c r="B39" s="45" t="s">
        <v>163</v>
      </c>
      <c r="C39" s="88">
        <v>6999150</v>
      </c>
      <c r="D39" s="88">
        <v>6626219</v>
      </c>
      <c r="E39" s="110">
        <v>17.57</v>
      </c>
      <c r="F39" s="110">
        <v>15.696436962612898</v>
      </c>
      <c r="G39" s="109">
        <v>55602</v>
      </c>
      <c r="H39" s="109">
        <v>51925.546587258053</v>
      </c>
    </row>
    <row r="40" spans="2:8">
      <c r="B40" s="45" t="s">
        <v>162</v>
      </c>
      <c r="C40" s="88">
        <v>8789132</v>
      </c>
      <c r="D40" s="88">
        <v>9084437</v>
      </c>
      <c r="E40" s="110">
        <v>22.06</v>
      </c>
      <c r="F40" s="110">
        <v>21.519556282599204</v>
      </c>
      <c r="G40" s="109">
        <v>69822</v>
      </c>
      <c r="H40" s="109">
        <v>71189.06825483896</v>
      </c>
    </row>
    <row r="41" spans="2:8">
      <c r="B41" s="45" t="s">
        <v>83</v>
      </c>
      <c r="C41" s="88">
        <v>3965002</v>
      </c>
      <c r="D41" s="88">
        <v>4154252</v>
      </c>
      <c r="E41" s="110">
        <v>9.9499999999999993</v>
      </c>
      <c r="F41" s="110">
        <v>9.8407484939463288</v>
      </c>
      <c r="G41" s="109">
        <v>31499</v>
      </c>
      <c r="H41" s="109">
        <v>32554.282579735129</v>
      </c>
    </row>
    <row r="42" spans="2:8">
      <c r="B42" s="45" t="s">
        <v>161</v>
      </c>
      <c r="C42" s="88">
        <v>5833537</v>
      </c>
      <c r="D42" s="88">
        <v>5959827</v>
      </c>
      <c r="E42" s="110">
        <v>14.64</v>
      </c>
      <c r="F42" s="110">
        <v>14.117862511573845</v>
      </c>
      <c r="G42" s="109">
        <v>46342</v>
      </c>
      <c r="H42" s="109">
        <v>46703.5</v>
      </c>
    </row>
    <row r="43" spans="2:8">
      <c r="B43" s="45" t="s">
        <v>160</v>
      </c>
      <c r="C43" s="88">
        <v>247051</v>
      </c>
      <c r="D43" s="88">
        <v>262932</v>
      </c>
      <c r="E43" s="110">
        <v>0.62</v>
      </c>
      <c r="F43" s="110">
        <v>0.62284321774661144</v>
      </c>
      <c r="G43" s="109">
        <v>1963</v>
      </c>
      <c r="H43" s="109">
        <v>2060.5</v>
      </c>
    </row>
    <row r="44" spans="2:8">
      <c r="B44" s="45" t="s">
        <v>159</v>
      </c>
      <c r="C44" s="88">
        <v>3077671</v>
      </c>
      <c r="D44" s="88">
        <v>3179382</v>
      </c>
      <c r="E44" s="110">
        <v>7.72</v>
      </c>
      <c r="F44" s="110">
        <v>7.531439746115562</v>
      </c>
      <c r="G44" s="109">
        <v>24449</v>
      </c>
      <c r="H44" s="109">
        <v>24914.834260637883</v>
      </c>
    </row>
    <row r="45" spans="2:8">
      <c r="B45" s="45" t="s">
        <v>158</v>
      </c>
      <c r="C45" s="88">
        <v>4210348</v>
      </c>
      <c r="D45" s="88">
        <v>4506470</v>
      </c>
      <c r="E45" s="110">
        <v>10.57</v>
      </c>
      <c r="F45" s="110">
        <v>10.675095749009524</v>
      </c>
      <c r="G45" s="109">
        <v>33448</v>
      </c>
      <c r="H45" s="109">
        <v>35314.395423556147</v>
      </c>
    </row>
    <row r="46" spans="2:8">
      <c r="B46" s="45" t="s">
        <v>157</v>
      </c>
      <c r="C46" s="88">
        <v>39992</v>
      </c>
      <c r="D46" s="88">
        <v>82700</v>
      </c>
      <c r="E46" s="110">
        <v>0.1</v>
      </c>
      <c r="F46" s="110">
        <v>0.19</v>
      </c>
      <c r="G46" s="109">
        <v>318</v>
      </c>
      <c r="H46" s="109">
        <v>648.0683332027271</v>
      </c>
    </row>
    <row r="47" spans="2:8">
      <c r="B47" s="45" t="s">
        <v>156</v>
      </c>
      <c r="C47" s="88">
        <v>786383</v>
      </c>
      <c r="D47" s="88">
        <v>1869250</v>
      </c>
      <c r="E47" s="110">
        <v>1.97</v>
      </c>
      <c r="F47" s="110">
        <v>4.4279497542058541</v>
      </c>
      <c r="G47" s="109">
        <v>6247</v>
      </c>
      <c r="H47" s="109">
        <v>14648.146696967322</v>
      </c>
    </row>
    <row r="48" spans="2:8">
      <c r="B48" s="45" t="s">
        <v>155</v>
      </c>
      <c r="C48" s="74" t="s">
        <v>35</v>
      </c>
      <c r="D48" s="74" t="s">
        <v>24</v>
      </c>
      <c r="E48" s="106" t="s">
        <v>24</v>
      </c>
      <c r="F48" s="106" t="s">
        <v>24</v>
      </c>
      <c r="G48" s="106" t="s">
        <v>24</v>
      </c>
      <c r="H48" s="106" t="s">
        <v>24</v>
      </c>
    </row>
    <row r="49" spans="2:8">
      <c r="B49" s="45" t="s">
        <v>154</v>
      </c>
      <c r="C49" s="88">
        <v>5898701</v>
      </c>
      <c r="D49" s="88">
        <v>6481610</v>
      </c>
      <c r="E49" s="110">
        <v>14.8</v>
      </c>
      <c r="F49" s="110">
        <v>15.353881720667756</v>
      </c>
      <c r="G49" s="109">
        <v>46860</v>
      </c>
      <c r="H49" s="109">
        <v>50792.336023822587</v>
      </c>
    </row>
    <row r="50" spans="2:8">
      <c r="B50" s="45" t="s">
        <v>153</v>
      </c>
      <c r="C50" s="74" t="s">
        <v>152</v>
      </c>
      <c r="D50" s="72">
        <v>7718</v>
      </c>
      <c r="E50" s="106" t="s">
        <v>24</v>
      </c>
      <c r="F50" s="108">
        <v>0.02</v>
      </c>
      <c r="G50" s="106" t="s">
        <v>24</v>
      </c>
      <c r="H50" s="107">
        <v>60.481153514614839</v>
      </c>
    </row>
    <row r="51" spans="2:8">
      <c r="B51" s="45" t="s">
        <v>151</v>
      </c>
      <c r="C51" s="74" t="s">
        <v>150</v>
      </c>
      <c r="D51" s="74" t="s">
        <v>24</v>
      </c>
      <c r="E51" s="106" t="s">
        <v>24</v>
      </c>
      <c r="F51" s="106" t="s">
        <v>24</v>
      </c>
      <c r="G51" s="106" t="s">
        <v>24</v>
      </c>
      <c r="H51" s="106" t="s">
        <v>24</v>
      </c>
    </row>
    <row r="52" spans="2:8">
      <c r="B52" s="25"/>
      <c r="C52" s="7"/>
      <c r="D52" s="7"/>
      <c r="E52" s="7"/>
      <c r="F52" s="7"/>
      <c r="G52" s="7"/>
      <c r="H52" s="7"/>
    </row>
    <row r="53" spans="2:8">
      <c r="B53" s="1" t="s">
        <v>149</v>
      </c>
    </row>
    <row r="54" spans="2:8">
      <c r="B54" s="2" t="s">
        <v>148</v>
      </c>
    </row>
    <row r="55" spans="2:8">
      <c r="B55" s="105" t="s">
        <v>147</v>
      </c>
      <c r="C55" s="104">
        <v>125879</v>
      </c>
      <c r="D55" s="21" t="s">
        <v>146</v>
      </c>
    </row>
    <row r="56" spans="2:8" s="2" customFormat="1">
      <c r="B56" s="105" t="s">
        <v>145</v>
      </c>
      <c r="C56" s="104">
        <v>127610</v>
      </c>
      <c r="D56" s="21" t="s">
        <v>144</v>
      </c>
    </row>
  </sheetData>
  <mergeCells count="6">
    <mergeCell ref="E34:F34"/>
    <mergeCell ref="G34:H34"/>
    <mergeCell ref="C5:D5"/>
    <mergeCell ref="E5:F5"/>
    <mergeCell ref="G5:H5"/>
    <mergeCell ref="C34:D34"/>
  </mergeCells>
  <phoneticPr fontId="2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112(1)</vt:lpstr>
      <vt:lpstr>112 (2)</vt:lpstr>
      <vt:lpstr>113</vt:lpstr>
      <vt:lpstr>114</vt:lpstr>
      <vt:lpstr>115</vt:lpstr>
      <vt:lpstr>116</vt:lpstr>
      <vt:lpstr>117</vt:lpstr>
      <vt:lpstr>'116'!Print_Area</vt:lpstr>
      <vt:lpstr>'117'!Print_Area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2016-03-23T04:18:10Z</dcterms:created>
  <dcterms:modified xsi:type="dcterms:W3CDTF">2016-03-23T04:53:48Z</dcterms:modified>
</cp:coreProperties>
</file>