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firstSheet="4" activeTab="12"/>
  </bookViews>
  <sheets>
    <sheet name="90" sheetId="1" r:id="rId1"/>
    <sheet name="91" sheetId="2" r:id="rId2"/>
    <sheet name="92" sheetId="3" r:id="rId3"/>
    <sheet name="93-94" sheetId="4" r:id="rId4"/>
    <sheet name="95" sheetId="6" r:id="rId5"/>
    <sheet name="96" sheetId="7" r:id="rId6"/>
    <sheet name="97-103" sheetId="8" r:id="rId7"/>
    <sheet name="104" sheetId="25" r:id="rId8"/>
    <sheet name="105" sheetId="16" r:id="rId9"/>
    <sheet name="106" sheetId="17" r:id="rId10"/>
    <sheet name="107" sheetId="18" r:id="rId11"/>
    <sheet name="108-109" sheetId="19" r:id="rId12"/>
    <sheet name="110-112" sheetId="21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21" l="1"/>
  <c r="B42" i="21"/>
  <c r="B38" i="21"/>
  <c r="B26" i="21"/>
  <c r="B25" i="21"/>
  <c r="B24" i="21"/>
  <c r="B23" i="21"/>
  <c r="B11" i="21"/>
  <c r="B9" i="21"/>
  <c r="B8" i="21"/>
  <c r="B7" i="21"/>
  <c r="B6" i="21"/>
  <c r="O9" i="19"/>
  <c r="O7" i="19"/>
  <c r="O6" i="19"/>
  <c r="F8" i="17"/>
  <c r="E8" i="17"/>
  <c r="D8" i="17"/>
  <c r="C8" i="17"/>
  <c r="D12" i="16"/>
  <c r="C12" i="16"/>
  <c r="D11" i="16"/>
  <c r="C11" i="16"/>
  <c r="D10" i="16"/>
  <c r="C10" i="16"/>
  <c r="D9" i="16"/>
  <c r="C9" i="16"/>
  <c r="D8" i="16"/>
  <c r="C8" i="16"/>
  <c r="D7" i="16"/>
  <c r="C7" i="16"/>
  <c r="H5" i="25"/>
  <c r="E5" i="25"/>
  <c r="D5" i="25"/>
  <c r="C5" i="25"/>
  <c r="G79" i="6"/>
  <c r="J73" i="6"/>
  <c r="J72" i="6"/>
  <c r="J71" i="6"/>
  <c r="I14" i="6" s="1"/>
  <c r="J70" i="6"/>
  <c r="J69" i="6"/>
  <c r="H60" i="6"/>
  <c r="G60" i="6"/>
  <c r="G14" i="6" s="1"/>
  <c r="F60" i="6"/>
  <c r="E60" i="6"/>
  <c r="D60" i="6"/>
  <c r="C60" i="6"/>
  <c r="B60" i="6"/>
  <c r="H57" i="6"/>
  <c r="G57" i="6"/>
  <c r="F57" i="6"/>
  <c r="F14" i="6" s="1"/>
  <c r="E57" i="6"/>
  <c r="D57" i="6"/>
  <c r="C57" i="6"/>
  <c r="B57" i="6"/>
  <c r="B14" i="6" s="1"/>
  <c r="H51" i="6"/>
  <c r="G51" i="6"/>
  <c r="F51" i="6"/>
  <c r="E51" i="6"/>
  <c r="D51" i="6"/>
  <c r="C51" i="6"/>
  <c r="B51" i="6"/>
  <c r="H44" i="6"/>
  <c r="G44" i="6"/>
  <c r="F44" i="6"/>
  <c r="E44" i="6"/>
  <c r="C44" i="6"/>
  <c r="B44" i="6"/>
  <c r="H25" i="6"/>
  <c r="F25" i="6"/>
  <c r="E25" i="6"/>
  <c r="E14" i="6" s="1"/>
  <c r="D25" i="6"/>
  <c r="C25" i="6"/>
  <c r="B25" i="6"/>
  <c r="H21" i="6"/>
  <c r="G21" i="6"/>
  <c r="F21" i="6"/>
  <c r="E21" i="6"/>
  <c r="D21" i="6"/>
  <c r="C21" i="6"/>
  <c r="B21" i="6"/>
  <c r="H14" i="6"/>
  <c r="D14" i="6"/>
  <c r="C14" i="6" s="1"/>
  <c r="C12" i="6"/>
  <c r="I24" i="4"/>
  <c r="I23" i="4"/>
  <c r="I22" i="4"/>
  <c r="I21" i="4"/>
  <c r="H21" i="4"/>
  <c r="G21" i="4"/>
  <c r="F21" i="4"/>
  <c r="E21" i="4"/>
  <c r="E13" i="4" s="1"/>
  <c r="D21" i="4"/>
  <c r="C21" i="4"/>
  <c r="I19" i="4"/>
  <c r="I18" i="4"/>
  <c r="I17" i="4"/>
  <c r="I16" i="4"/>
  <c r="H15" i="4"/>
  <c r="G15" i="4"/>
  <c r="F15" i="4"/>
  <c r="I15" i="4" s="1"/>
  <c r="E15" i="4"/>
  <c r="D15" i="4"/>
  <c r="C15" i="4"/>
  <c r="P13" i="4"/>
  <c r="O13" i="4"/>
  <c r="N13" i="4"/>
  <c r="M13" i="4"/>
  <c r="L13" i="4"/>
  <c r="H13" i="4"/>
  <c r="G13" i="4"/>
  <c r="F13" i="4"/>
  <c r="I13" i="4" s="1"/>
  <c r="D13" i="4"/>
  <c r="C13" i="4"/>
  <c r="I11" i="4"/>
  <c r="I8" i="4"/>
  <c r="I7" i="4"/>
  <c r="T24" i="3"/>
  <c r="T22" i="3"/>
  <c r="T21" i="3"/>
  <c r="T20" i="3"/>
  <c r="T19" i="3"/>
  <c r="T18" i="3"/>
  <c r="T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T16" i="3" s="1"/>
  <c r="C16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T14" i="3" s="1"/>
  <c r="C14" i="3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Z14" i="2" s="1"/>
  <c r="J14" i="2"/>
  <c r="I14" i="2"/>
  <c r="H14" i="2"/>
  <c r="G14" i="2"/>
  <c r="F14" i="2"/>
  <c r="E14" i="2"/>
  <c r="D14" i="2"/>
  <c r="C14" i="2"/>
  <c r="M16" i="1"/>
  <c r="L16" i="1"/>
  <c r="K16" i="1"/>
  <c r="N16" i="1" s="1"/>
  <c r="J16" i="1"/>
  <c r="I16" i="1"/>
  <c r="H16" i="1"/>
  <c r="G16" i="1"/>
  <c r="F16" i="1"/>
  <c r="E16" i="1"/>
  <c r="D16" i="1"/>
  <c r="C16" i="1"/>
  <c r="M14" i="1"/>
  <c r="L14" i="1"/>
  <c r="K14" i="1"/>
  <c r="N14" i="1" s="1"/>
  <c r="J14" i="1"/>
  <c r="I14" i="1"/>
  <c r="H14" i="1"/>
  <c r="G14" i="1"/>
  <c r="F14" i="1"/>
  <c r="E14" i="1"/>
  <c r="C14" i="1"/>
  <c r="N9" i="1"/>
  <c r="N8" i="1"/>
</calcChain>
</file>

<file path=xl/sharedStrings.xml><?xml version="1.0" encoding="utf-8"?>
<sst xmlns="http://schemas.openxmlformats.org/spreadsheetml/2006/main" count="978" uniqueCount="497">
  <si>
    <t>９０． 幼稚園の状況</t>
    <phoneticPr fontId="4"/>
  </si>
  <si>
    <t>学校数
（校）</t>
    <rPh sb="5" eb="6">
      <t>コウ</t>
    </rPh>
    <phoneticPr fontId="4"/>
  </si>
  <si>
    <t>学級数
（学級）</t>
    <rPh sb="5" eb="7">
      <t>ガッキュウ</t>
    </rPh>
    <phoneticPr fontId="4"/>
  </si>
  <si>
    <t>教  職  員  数  （人）</t>
    <phoneticPr fontId="4"/>
  </si>
  <si>
    <t>幼  児  数  （人）</t>
    <rPh sb="10" eb="11">
      <t>ニン</t>
    </rPh>
    <phoneticPr fontId="4"/>
  </si>
  <si>
    <t>１学級当り</t>
  </si>
  <si>
    <t>区  分</t>
    <phoneticPr fontId="4"/>
  </si>
  <si>
    <t>教  員  数</t>
    <phoneticPr fontId="4"/>
  </si>
  <si>
    <t>職  員  数</t>
    <phoneticPr fontId="4"/>
  </si>
  <si>
    <t>幼児数</t>
  </si>
  <si>
    <t>総　数</t>
  </si>
  <si>
    <t>男</t>
  </si>
  <si>
    <t>女</t>
  </si>
  <si>
    <t>（人）</t>
  </si>
  <si>
    <t>平成21年</t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</si>
  <si>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</si>
  <si>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</si>
  <si>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</si>
  <si>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</si>
  <si>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</si>
  <si>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</si>
  <si>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市立総数</t>
  </si>
  <si>
    <t>志 　津</t>
    <phoneticPr fontId="4"/>
  </si>
  <si>
    <t>　　　 -</t>
    <phoneticPr fontId="4"/>
  </si>
  <si>
    <t>中　 央</t>
    <rPh sb="0" eb="1">
      <t>ナカ</t>
    </rPh>
    <rPh sb="3" eb="4">
      <t>ヒサシ</t>
    </rPh>
    <phoneticPr fontId="4"/>
  </si>
  <si>
    <t>-</t>
    <phoneticPr fontId="4"/>
  </si>
  <si>
    <t>大　 路</t>
    <rPh sb="0" eb="1">
      <t>ダイ</t>
    </rPh>
    <rPh sb="3" eb="4">
      <t>ミチ</t>
    </rPh>
    <phoneticPr fontId="4"/>
  </si>
  <si>
    <t>矢 　倉</t>
    <rPh sb="0" eb="1">
      <t>ヤ</t>
    </rPh>
    <rPh sb="3" eb="4">
      <t>クラ</t>
    </rPh>
    <phoneticPr fontId="4"/>
  </si>
  <si>
    <t>老　 上</t>
    <rPh sb="0" eb="1">
      <t>オ</t>
    </rPh>
    <rPh sb="3" eb="4">
      <t>ウエ</t>
    </rPh>
    <phoneticPr fontId="4"/>
  </si>
  <si>
    <t>玉 　川</t>
    <rPh sb="0" eb="1">
      <t>タマ</t>
    </rPh>
    <rPh sb="3" eb="4">
      <t>カワ</t>
    </rPh>
    <phoneticPr fontId="4"/>
  </si>
  <si>
    <t>山 　田</t>
    <rPh sb="0" eb="1">
      <t>ヤマ</t>
    </rPh>
    <rPh sb="3" eb="4">
      <t>タ</t>
    </rPh>
    <phoneticPr fontId="4"/>
  </si>
  <si>
    <t>笠 　縫</t>
    <rPh sb="0" eb="1">
      <t>カサ</t>
    </rPh>
    <rPh sb="3" eb="4">
      <t>ヌ</t>
    </rPh>
    <phoneticPr fontId="4"/>
  </si>
  <si>
    <t>笠縫東</t>
    <rPh sb="0" eb="1">
      <t>カサ</t>
    </rPh>
    <rPh sb="1" eb="2">
      <t>ヌ</t>
    </rPh>
    <rPh sb="2" eb="3">
      <t>ヒガシ</t>
    </rPh>
    <phoneticPr fontId="4"/>
  </si>
  <si>
    <t>常　 盤</t>
    <rPh sb="0" eb="1">
      <t>ツネ</t>
    </rPh>
    <rPh sb="3" eb="4">
      <t>バン</t>
    </rPh>
    <phoneticPr fontId="4"/>
  </si>
  <si>
    <t>私立総数</t>
  </si>
  <si>
    <t>資料：学校教育課   学校基本調査（各年5月1日現在）</t>
    <rPh sb="3" eb="5">
      <t>ガッコウ</t>
    </rPh>
    <rPh sb="5" eb="7">
      <t>キョウイク</t>
    </rPh>
    <rPh sb="7" eb="8">
      <t>カ</t>
    </rPh>
    <phoneticPr fontId="4"/>
  </si>
  <si>
    <t>（注）教員数は、本務者のみ</t>
    <phoneticPr fontId="4"/>
  </si>
  <si>
    <t>９１． 小学校の状況</t>
    <phoneticPr fontId="4"/>
  </si>
  <si>
    <t>学級数
（学級）</t>
    <rPh sb="0" eb="2">
      <t>ガッキュウ</t>
    </rPh>
    <rPh sb="2" eb="3">
      <t>スウ</t>
    </rPh>
    <rPh sb="5" eb="7">
      <t>ガッキュウ</t>
    </rPh>
    <phoneticPr fontId="4"/>
  </si>
  <si>
    <t>児      童      数      （人）</t>
    <phoneticPr fontId="4"/>
  </si>
  <si>
    <t>1学級当り</t>
    <rPh sb="3" eb="4">
      <t>ア</t>
    </rPh>
    <phoneticPr fontId="4"/>
  </si>
  <si>
    <t>職  員  数</t>
    <phoneticPr fontId="4"/>
  </si>
  <si>
    <t>総          数</t>
    <rPh sb="0" eb="12">
      <t>ソウスウ</t>
    </rPh>
    <phoneticPr fontId="4"/>
  </si>
  <si>
    <t>1</t>
    <phoneticPr fontId="4"/>
  </si>
  <si>
    <t>年</t>
    <rPh sb="0" eb="1">
      <t>ネン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</si>
  <si>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</si>
  <si>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</si>
  <si>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</si>
  <si>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</si>
  <si>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</si>
  <si>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児童数</t>
    <rPh sb="0" eb="2">
      <t>ジドウ</t>
    </rPh>
    <rPh sb="2" eb="3">
      <t>スウ</t>
    </rPh>
    <phoneticPr fontId="4"/>
  </si>
  <si>
    <t>総　数</t>
    <phoneticPr fontId="4"/>
  </si>
  <si>
    <t>総数</t>
  </si>
  <si>
    <t>（人）</t>
    <phoneticPr fontId="4"/>
  </si>
  <si>
    <t>平成22年</t>
    <phoneticPr fontId="4"/>
  </si>
  <si>
    <t>平成23年</t>
    <phoneticPr fontId="4"/>
  </si>
  <si>
    <t>平成24年</t>
  </si>
  <si>
    <t>平成25年</t>
  </si>
  <si>
    <t>平成26年</t>
  </si>
  <si>
    <t>平成27年</t>
    <phoneticPr fontId="4"/>
  </si>
  <si>
    <t>志   津</t>
    <phoneticPr fontId="4"/>
  </si>
  <si>
    <t>志津南</t>
    <phoneticPr fontId="4"/>
  </si>
  <si>
    <t>草   津</t>
    <phoneticPr fontId="4"/>
  </si>
  <si>
    <t>草津第二</t>
    <phoneticPr fontId="4"/>
  </si>
  <si>
    <t>渋　　川</t>
    <rPh sb="0" eb="1">
      <t>シブ</t>
    </rPh>
    <rPh sb="3" eb="4">
      <t>カワ</t>
    </rPh>
    <phoneticPr fontId="4"/>
  </si>
  <si>
    <t>矢   倉</t>
    <phoneticPr fontId="4"/>
  </si>
  <si>
    <t>老   上</t>
    <phoneticPr fontId="4"/>
  </si>
  <si>
    <t>玉   川</t>
    <phoneticPr fontId="4"/>
  </si>
  <si>
    <t>南笠東</t>
    <phoneticPr fontId="4"/>
  </si>
  <si>
    <t>山   田</t>
    <phoneticPr fontId="4"/>
  </si>
  <si>
    <t>笠   縫</t>
    <phoneticPr fontId="4"/>
  </si>
  <si>
    <t>笠縫東</t>
    <phoneticPr fontId="4"/>
  </si>
  <si>
    <t>常   盤</t>
    <phoneticPr fontId="4"/>
  </si>
  <si>
    <t>（注）教員数は、本務者のみ</t>
    <phoneticPr fontId="4"/>
  </si>
  <si>
    <t>９２． 中学校の状況</t>
    <phoneticPr fontId="4"/>
  </si>
  <si>
    <t>教    職    員    数    （人）</t>
    <phoneticPr fontId="4"/>
  </si>
  <si>
    <t>生      徒      数      （人）</t>
    <phoneticPr fontId="4"/>
  </si>
  <si>
    <t>1学級当り</t>
    <phoneticPr fontId="4"/>
  </si>
  <si>
    <t>教    員    数</t>
    <phoneticPr fontId="4"/>
  </si>
  <si>
    <t>職    員    数</t>
    <phoneticPr fontId="4"/>
  </si>
  <si>
    <t>総      数</t>
    <phoneticPr fontId="4"/>
  </si>
  <si>
    <t>1</t>
    <phoneticPr fontId="4"/>
  </si>
  <si>
    <t>2</t>
    <phoneticPr fontId="4"/>
  </si>
  <si>
    <t>3</t>
    <phoneticPr fontId="4"/>
  </si>
  <si>
    <t>生徒数</t>
  </si>
  <si>
    <t>総　数</t>
    <phoneticPr fontId="4"/>
  </si>
  <si>
    <t>平成23年</t>
    <phoneticPr fontId="4"/>
  </si>
  <si>
    <t>平成27年</t>
  </si>
  <si>
    <t>高　穂</t>
  </si>
  <si>
    <t>草　津</t>
  </si>
  <si>
    <t>老　上</t>
  </si>
  <si>
    <t>玉　川</t>
  </si>
  <si>
    <t>新　堂</t>
  </si>
  <si>
    <t>松　原</t>
  </si>
  <si>
    <t>私    立</t>
    <phoneticPr fontId="4"/>
  </si>
  <si>
    <t>光　泉</t>
  </si>
  <si>
    <t>資料：学校教育課   学校基本調査（各年5月1日現在）</t>
    <rPh sb="0" eb="2">
      <t>シリョウ</t>
    </rPh>
    <rPh sb="3" eb="5">
      <t>ガッコウ</t>
    </rPh>
    <rPh sb="5" eb="7">
      <t>キョウイク</t>
    </rPh>
    <rPh sb="7" eb="8">
      <t>カ</t>
    </rPh>
    <rPh sb="11" eb="13">
      <t>ガッコウ</t>
    </rPh>
    <rPh sb="13" eb="15">
      <t>キホン</t>
    </rPh>
    <rPh sb="15" eb="17">
      <t>チョウサ</t>
    </rPh>
    <rPh sb="18" eb="19">
      <t>カク</t>
    </rPh>
    <rPh sb="19" eb="20">
      <t>トシ</t>
    </rPh>
    <rPh sb="21" eb="22">
      <t>ツキ</t>
    </rPh>
    <rPh sb="23" eb="24">
      <t>ヒ</t>
    </rPh>
    <rPh sb="24" eb="26">
      <t>ゲンザイ</t>
    </rPh>
    <phoneticPr fontId="4"/>
  </si>
  <si>
    <t>（注）教員数は、本務者のみ</t>
    <rPh sb="1" eb="2">
      <t>チュウ</t>
    </rPh>
    <rPh sb="3" eb="4">
      <t>キョウ</t>
    </rPh>
    <rPh sb="4" eb="5">
      <t>イン</t>
    </rPh>
    <rPh sb="5" eb="6">
      <t>スウ</t>
    </rPh>
    <rPh sb="8" eb="11">
      <t>ホンムシャ</t>
    </rPh>
    <phoneticPr fontId="4"/>
  </si>
  <si>
    <t>９３． 高等学校の状況</t>
    <rPh sb="4" eb="6">
      <t>コウトウ</t>
    </rPh>
    <rPh sb="6" eb="8">
      <t>ガッコウ</t>
    </rPh>
    <rPh sb="9" eb="11">
      <t>ジョウキョウ</t>
    </rPh>
    <phoneticPr fontId="4"/>
  </si>
  <si>
    <t>９４． 専修学校・各種学校の状況</t>
    <rPh sb="4" eb="6">
      <t>センシュウ</t>
    </rPh>
    <rPh sb="6" eb="8">
      <t>ガッコウ</t>
    </rPh>
    <rPh sb="9" eb="11">
      <t>カクシュ</t>
    </rPh>
    <rPh sb="11" eb="13">
      <t>ガッコウ</t>
    </rPh>
    <rPh sb="14" eb="16">
      <t>ジョウキョウ</t>
    </rPh>
    <phoneticPr fontId="4"/>
  </si>
  <si>
    <t>区    分</t>
    <rPh sb="0" eb="6">
      <t>クブン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</si>
  <si>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</si>
  <si>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</si>
  <si>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</si>
  <si>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生    徒    数    (人）</t>
    <rPh sb="0" eb="11">
      <t>セイトスウ</t>
    </rPh>
    <rPh sb="16" eb="17">
      <t>ニン</t>
    </rPh>
    <phoneticPr fontId="4"/>
  </si>
  <si>
    <t>1学級当り</t>
    <rPh sb="1" eb="3">
      <t>ガッキュウ</t>
    </rPh>
    <rPh sb="3" eb="4">
      <t>アタ</t>
    </rPh>
    <phoneticPr fontId="4"/>
  </si>
  <si>
    <t>（校）</t>
    <rPh sb="1" eb="2">
      <t>コウ</t>
    </rPh>
    <phoneticPr fontId="4"/>
  </si>
  <si>
    <t>（学級）</t>
    <rPh sb="1" eb="3">
      <t>ガッキュウ</t>
    </rPh>
    <phoneticPr fontId="4"/>
  </si>
  <si>
    <t>（人）</t>
    <rPh sb="1" eb="2">
      <t>ヒト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</si>
  <si>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</si>
  <si>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</si>
  <si>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</si>
  <si>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生徒数（人）</t>
    <rPh sb="0" eb="3">
      <t>セイトスウ</t>
    </rPh>
    <rPh sb="4" eb="5">
      <t>ヒト</t>
    </rPh>
    <phoneticPr fontId="4"/>
  </si>
  <si>
    <t>県立総数</t>
    <rPh sb="0" eb="2">
      <t>ケンリツ</t>
    </rPh>
    <rPh sb="2" eb="4">
      <t>ソウスウ</t>
    </rPh>
    <phoneticPr fontId="4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</si>
  <si>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4"/>
  </si>
  <si>
    <t>　　　　草津東</t>
    <rPh sb="4" eb="6">
      <t>クサツ</t>
    </rPh>
    <rPh sb="6" eb="7">
      <t>ヒガシ</t>
    </rPh>
    <phoneticPr fontId="4"/>
  </si>
  <si>
    <t>　　　　草津</t>
    <rPh sb="4" eb="6">
      <t>クサツ</t>
    </rPh>
    <phoneticPr fontId="4"/>
  </si>
  <si>
    <t>滋賀県歯科</t>
    <rPh sb="0" eb="3">
      <t>シガケン</t>
    </rPh>
    <rPh sb="3" eb="5">
      <t>シカ</t>
    </rPh>
    <phoneticPr fontId="4"/>
  </si>
  <si>
    <t>　　　　玉川</t>
    <rPh sb="4" eb="6">
      <t>タマガワ</t>
    </rPh>
    <phoneticPr fontId="4"/>
  </si>
  <si>
    <t>　技工士専門学校</t>
    <rPh sb="1" eb="2">
      <t>ギシ</t>
    </rPh>
    <rPh sb="2" eb="3">
      <t>コウ</t>
    </rPh>
    <rPh sb="3" eb="4">
      <t>シ</t>
    </rPh>
    <rPh sb="4" eb="6">
      <t>センモン</t>
    </rPh>
    <rPh sb="6" eb="8">
      <t>ガッコウ</t>
    </rPh>
    <phoneticPr fontId="4"/>
  </si>
  <si>
    <t>　　　　湖南農業</t>
    <rPh sb="4" eb="6">
      <t>コナン</t>
    </rPh>
    <rPh sb="6" eb="8">
      <t>ノウギョウ</t>
    </rPh>
    <phoneticPr fontId="4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</si>
  <si>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4"/>
  </si>
  <si>
    <t>私立総数</t>
    <rPh sb="0" eb="2">
      <t>シリツ</t>
    </rPh>
    <rPh sb="2" eb="4">
      <t>ソウスウ</t>
    </rPh>
    <phoneticPr fontId="4"/>
  </si>
  <si>
    <t>　光泉（全日制）</t>
    <rPh sb="1" eb="2">
      <t>コウセン</t>
    </rPh>
    <rPh sb="2" eb="3">
      <t>セン</t>
    </rPh>
    <rPh sb="4" eb="5">
      <t>ゼン</t>
    </rPh>
    <rPh sb="5" eb="6">
      <t>ヒ</t>
    </rPh>
    <rPh sb="6" eb="7">
      <t>セイ</t>
    </rPh>
    <phoneticPr fontId="4"/>
  </si>
  <si>
    <t>資料：学校基本調査（各年5月1日現在）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カク</t>
    </rPh>
    <rPh sb="11" eb="12">
      <t>トシ</t>
    </rPh>
    <rPh sb="13" eb="14">
      <t>ツキ</t>
    </rPh>
    <rPh sb="15" eb="16">
      <t>ヒ</t>
    </rPh>
    <rPh sb="16" eb="18">
      <t>ゲンザイ</t>
    </rPh>
    <phoneticPr fontId="4"/>
  </si>
  <si>
    <t>　綾羽（全日制）</t>
    <rPh sb="1" eb="3">
      <t>アヤハ</t>
    </rPh>
    <rPh sb="4" eb="7">
      <t>ゼンニチセイ</t>
    </rPh>
    <phoneticPr fontId="4"/>
  </si>
  <si>
    <t>（注）教員数は、本務者のみ</t>
    <rPh sb="1" eb="2">
      <t>チュウ</t>
    </rPh>
    <rPh sb="3" eb="5">
      <t>キョウイン</t>
    </rPh>
    <rPh sb="5" eb="6">
      <t>スウ</t>
    </rPh>
    <rPh sb="8" eb="11">
      <t>ホンムシャ</t>
    </rPh>
    <phoneticPr fontId="4"/>
  </si>
  <si>
    <t>　　　　（定時制）</t>
    <rPh sb="5" eb="8">
      <t>テイジセイ</t>
    </rPh>
    <phoneticPr fontId="4"/>
  </si>
  <si>
    <t xml:space="preserve"> </t>
    <phoneticPr fontId="4"/>
  </si>
  <si>
    <t>９５． 大学の状況（立命館大学びわこ・くさつキャンパス）</t>
    <rPh sb="4" eb="6">
      <t>ダイガク</t>
    </rPh>
    <rPh sb="7" eb="9">
      <t>ジョウキョウ</t>
    </rPh>
    <rPh sb="10" eb="13">
      <t>リツメイカン</t>
    </rPh>
    <rPh sb="13" eb="15">
      <t>ダイガク</t>
    </rPh>
    <phoneticPr fontId="4"/>
  </si>
  <si>
    <t>（１）学生数集計</t>
    <rPh sb="3" eb="6">
      <t>ガクセイスウ</t>
    </rPh>
    <rPh sb="6" eb="8">
      <t>シュウケイ</t>
    </rPh>
    <phoneticPr fontId="4"/>
  </si>
  <si>
    <t>学生総数</t>
    <rPh sb="0" eb="4">
      <t>ガクセイスウ</t>
    </rPh>
    <phoneticPr fontId="4"/>
  </si>
  <si>
    <t>1回生</t>
    <rPh sb="1" eb="2">
      <t>カイ</t>
    </rPh>
    <rPh sb="2" eb="3">
      <t>セイ</t>
    </rPh>
    <phoneticPr fontId="4"/>
  </si>
  <si>
    <t>2回生</t>
    <rPh sb="1" eb="2">
      <t>カイ</t>
    </rPh>
    <rPh sb="2" eb="3">
      <t>セイ</t>
    </rPh>
    <phoneticPr fontId="4"/>
  </si>
  <si>
    <t>3回生</t>
    <rPh sb="1" eb="2">
      <t>カイ</t>
    </rPh>
    <rPh sb="2" eb="3">
      <t>セイ</t>
    </rPh>
    <phoneticPr fontId="4"/>
  </si>
  <si>
    <t>4回生</t>
    <rPh sb="1" eb="2">
      <t>カイ</t>
    </rPh>
    <rPh sb="2" eb="3">
      <t>セイ</t>
    </rPh>
    <phoneticPr fontId="4"/>
  </si>
  <si>
    <t>5回生以上</t>
    <rPh sb="1" eb="2">
      <t>カイ</t>
    </rPh>
    <rPh sb="2" eb="3">
      <t>セイ</t>
    </rPh>
    <rPh sb="3" eb="5">
      <t>イジョウ</t>
    </rPh>
    <phoneticPr fontId="4"/>
  </si>
  <si>
    <t>大学院生</t>
    <rPh sb="0" eb="3">
      <t>ダイガクイン</t>
    </rPh>
    <rPh sb="3" eb="4">
      <t>セイ</t>
    </rPh>
    <phoneticPr fontId="4"/>
  </si>
  <si>
    <t>（人）</t>
    <rPh sb="1" eb="2">
      <t>ニン</t>
    </rPh>
    <phoneticPr fontId="4"/>
  </si>
  <si>
    <r>
      <t>平成2</t>
    </r>
    <r>
      <rPr>
        <sz val="11"/>
        <color indexed="8"/>
        <rFont val="ＭＳ Ｐゴシック"/>
        <family val="3"/>
        <charset val="128"/>
      </rPr>
      <t>1</t>
    </r>
    <r>
      <rPr>
        <sz val="11"/>
        <color indexed="8"/>
        <rFont val="ＭＳ Ｐゴシック"/>
        <family val="3"/>
        <charset val="128"/>
      </rPr>
      <t>年</t>
    </r>
    <rPh sb="0" eb="2">
      <t>ヘイセイ</t>
    </rPh>
    <phoneticPr fontId="4"/>
  </si>
  <si>
    <r>
      <t>平成22年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</si>
  <si>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平成23年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</si>
  <si>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平成24年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</si>
  <si>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平成25年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</si>
  <si>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平成26年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</si>
  <si>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平成27年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</si>
  <si>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t>（２）学部別学生数</t>
    <rPh sb="3" eb="5">
      <t>ガクブ</t>
    </rPh>
    <rPh sb="5" eb="6">
      <t>ベツ</t>
    </rPh>
    <rPh sb="6" eb="9">
      <t>ガクセイスウ</t>
    </rPh>
    <phoneticPr fontId="4"/>
  </si>
  <si>
    <t>経済学部</t>
    <rPh sb="0" eb="4">
      <t>ケイザイガクブ</t>
    </rPh>
    <phoneticPr fontId="4"/>
  </si>
  <si>
    <t xml:space="preserve">   経済学科</t>
    <rPh sb="3" eb="5">
      <t>ケイザイ</t>
    </rPh>
    <rPh sb="5" eb="6">
      <t>ガク</t>
    </rPh>
    <rPh sb="6" eb="7">
      <t>ガッカ</t>
    </rPh>
    <phoneticPr fontId="4"/>
  </si>
  <si>
    <t xml:space="preserve">   国際経済学科</t>
    <rPh sb="3" eb="5">
      <t>コクサイ</t>
    </rPh>
    <rPh sb="5" eb="7">
      <t>ケイザイ</t>
    </rPh>
    <rPh sb="7" eb="8">
      <t>ガク</t>
    </rPh>
    <rPh sb="8" eb="9">
      <t>ガッカ</t>
    </rPh>
    <phoneticPr fontId="4"/>
  </si>
  <si>
    <t>理工学部</t>
    <rPh sb="0" eb="4">
      <t>リコウガクブ</t>
    </rPh>
    <phoneticPr fontId="4"/>
  </si>
  <si>
    <t>　　　数理科学科</t>
    <rPh sb="3" eb="5">
      <t>スウリ</t>
    </rPh>
    <rPh sb="5" eb="7">
      <t>カガク</t>
    </rPh>
    <rPh sb="7" eb="8">
      <t>カ</t>
    </rPh>
    <phoneticPr fontId="4"/>
  </si>
  <si>
    <t>　　　物理科学科</t>
    <rPh sb="3" eb="5">
      <t>ブツリ</t>
    </rPh>
    <rPh sb="5" eb="7">
      <t>カガク</t>
    </rPh>
    <rPh sb="7" eb="8">
      <t>カ</t>
    </rPh>
    <phoneticPr fontId="4"/>
  </si>
  <si>
    <t>　　　電気電子工学科</t>
    <rPh sb="3" eb="5">
      <t>デンキ</t>
    </rPh>
    <rPh sb="5" eb="7">
      <t>デンシ</t>
    </rPh>
    <rPh sb="7" eb="10">
      <t>コウガクカ</t>
    </rPh>
    <phoneticPr fontId="4"/>
  </si>
  <si>
    <t>　　　電子情報工学科</t>
    <rPh sb="3" eb="5">
      <t>デンシ</t>
    </rPh>
    <rPh sb="5" eb="7">
      <t>ジョウホウ</t>
    </rPh>
    <rPh sb="7" eb="10">
      <t>コウガクカ</t>
    </rPh>
    <phoneticPr fontId="4"/>
  </si>
  <si>
    <t xml:space="preserve">           -</t>
    <phoneticPr fontId="4"/>
  </si>
  <si>
    <t>　　　機械工学科</t>
    <rPh sb="3" eb="5">
      <t>キカイ</t>
    </rPh>
    <rPh sb="5" eb="8">
      <t>コウガクカ</t>
    </rPh>
    <phoneticPr fontId="4"/>
  </si>
  <si>
    <t>　　　ロボティクス学科</t>
    <rPh sb="9" eb="11">
      <t>ガッカ</t>
    </rPh>
    <phoneticPr fontId="4"/>
  </si>
  <si>
    <t>　　　環境システム工学科</t>
    <rPh sb="3" eb="5">
      <t>カンキョウ</t>
    </rPh>
    <rPh sb="9" eb="11">
      <t>コウガク</t>
    </rPh>
    <rPh sb="11" eb="12">
      <t>ガッカ</t>
    </rPh>
    <phoneticPr fontId="4"/>
  </si>
  <si>
    <t>　　　都市システム工学科</t>
    <rPh sb="3" eb="5">
      <t>トシ</t>
    </rPh>
    <rPh sb="9" eb="11">
      <t>コウガク</t>
    </rPh>
    <rPh sb="11" eb="12">
      <t>カ</t>
    </rPh>
    <phoneticPr fontId="4"/>
  </si>
  <si>
    <t>　　　建築都市デザイン学科</t>
    <rPh sb="3" eb="5">
      <t>ケンチク</t>
    </rPh>
    <rPh sb="5" eb="7">
      <t>トシ</t>
    </rPh>
    <rPh sb="11" eb="12">
      <t>ガク</t>
    </rPh>
    <rPh sb="12" eb="13">
      <t>カ</t>
    </rPh>
    <phoneticPr fontId="4"/>
  </si>
  <si>
    <t>　　　電子光情報工学科</t>
    <rPh sb="3" eb="5">
      <t>デンシ</t>
    </rPh>
    <rPh sb="5" eb="6">
      <t>ヒカリ</t>
    </rPh>
    <rPh sb="6" eb="8">
      <t>ジョウホウ</t>
    </rPh>
    <rPh sb="8" eb="11">
      <t>コウガクカ</t>
    </rPh>
    <phoneticPr fontId="4"/>
  </si>
  <si>
    <t>　　　　    -</t>
    <phoneticPr fontId="4"/>
  </si>
  <si>
    <t>　　　　  -</t>
    <phoneticPr fontId="4"/>
  </si>
  <si>
    <t>　　　　 -</t>
    <phoneticPr fontId="4"/>
  </si>
  <si>
    <t>＊1</t>
    <phoneticPr fontId="4"/>
  </si>
  <si>
    <t>　　　＊募集停止した学科の在籍者の内、</t>
    <rPh sb="4" eb="6">
      <t>ボシュウ</t>
    </rPh>
    <rPh sb="6" eb="8">
      <t>テイシ</t>
    </rPh>
    <rPh sb="10" eb="12">
      <t>ガッカ</t>
    </rPh>
    <rPh sb="13" eb="16">
      <t>ザイセキシャ</t>
    </rPh>
    <rPh sb="17" eb="18">
      <t>ウチ</t>
    </rPh>
    <phoneticPr fontId="4"/>
  </si>
  <si>
    <t>　　　　 回生進行しなかった者</t>
    <phoneticPr fontId="4"/>
  </si>
  <si>
    <t>　　　電子情報デザイン学科</t>
    <phoneticPr fontId="4"/>
  </si>
  <si>
    <t>　　　　　 -</t>
    <phoneticPr fontId="4"/>
  </si>
  <si>
    <t>　　　　　-</t>
    <phoneticPr fontId="4"/>
  </si>
  <si>
    <t>　　　　　  -</t>
    <phoneticPr fontId="4"/>
  </si>
  <si>
    <t>　　　＊2012年度より電子情報工学科へ</t>
    <phoneticPr fontId="4"/>
  </si>
  <si>
    <t xml:space="preserve">         名称変更</t>
    <phoneticPr fontId="4"/>
  </si>
  <si>
    <t>　　　マイクロ機械システム工学科</t>
    <phoneticPr fontId="4"/>
  </si>
  <si>
    <t>　　　＊2012年度より機械工学科へ統合</t>
    <rPh sb="18" eb="20">
      <t>トウゴウ</t>
    </rPh>
    <phoneticPr fontId="4"/>
  </si>
  <si>
    <t>情報理工学部</t>
    <rPh sb="0" eb="2">
      <t>ジョウホウ</t>
    </rPh>
    <rPh sb="2" eb="4">
      <t>リコウ</t>
    </rPh>
    <rPh sb="4" eb="6">
      <t>ガクブ</t>
    </rPh>
    <phoneticPr fontId="4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</si>
  <si>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     </t>
    </r>
    <r>
      <rPr>
        <sz val="11"/>
        <color indexed="8"/>
        <rFont val="ＭＳ Ｐゴシック"/>
        <family val="3"/>
        <charset val="128"/>
      </rPr>
      <t>教養課程</t>
    </r>
    <rPh sb="7" eb="9">
      <t>キョウヨウ</t>
    </rPh>
    <rPh sb="9" eb="11">
      <t>カテイ</t>
    </rPh>
    <phoneticPr fontId="3"/>
  </si>
  <si>
    <t xml:space="preserve">                -</t>
    <phoneticPr fontId="4"/>
  </si>
  <si>
    <t xml:space="preserve">           -</t>
    <phoneticPr fontId="4"/>
  </si>
  <si>
    <t xml:space="preserve">            -</t>
    <phoneticPr fontId="4"/>
  </si>
  <si>
    <t xml:space="preserve">          -</t>
    <phoneticPr fontId="4"/>
  </si>
  <si>
    <t>　　　情報システム学科</t>
    <rPh sb="3" eb="5">
      <t>ジョウホウ</t>
    </rPh>
    <rPh sb="9" eb="11">
      <t>ガッカ</t>
    </rPh>
    <phoneticPr fontId="4"/>
  </si>
  <si>
    <t>　　　情報コミュニケーション学科</t>
    <rPh sb="3" eb="5">
      <t>ジョウホウ</t>
    </rPh>
    <rPh sb="14" eb="16">
      <t>ガッカ</t>
    </rPh>
    <phoneticPr fontId="4"/>
  </si>
  <si>
    <t>　　　メディア情報学科</t>
    <rPh sb="7" eb="9">
      <t>ジョウホウ</t>
    </rPh>
    <rPh sb="9" eb="11">
      <t>ガッカ</t>
    </rPh>
    <phoneticPr fontId="4"/>
  </si>
  <si>
    <t>　　　知能情報学科</t>
    <rPh sb="3" eb="5">
      <t>チノウ</t>
    </rPh>
    <rPh sb="5" eb="7">
      <t>ジョウホウ</t>
    </rPh>
    <rPh sb="7" eb="9">
      <t>ガッカ</t>
    </rPh>
    <phoneticPr fontId="4"/>
  </si>
  <si>
    <t>生命科学部</t>
    <rPh sb="0" eb="2">
      <t>セイメイ</t>
    </rPh>
    <rPh sb="2" eb="5">
      <t>カガクブ</t>
    </rPh>
    <phoneticPr fontId="4"/>
  </si>
  <si>
    <t>　　　応用化学科</t>
    <rPh sb="3" eb="5">
      <t>オウヨウ</t>
    </rPh>
    <rPh sb="5" eb="6">
      <t>カ</t>
    </rPh>
    <rPh sb="6" eb="8">
      <t>ガッカ</t>
    </rPh>
    <rPh sb="7" eb="8">
      <t>カ</t>
    </rPh>
    <phoneticPr fontId="4"/>
  </si>
  <si>
    <t>　　　生物工学科</t>
    <rPh sb="3" eb="5">
      <t>セイブツ</t>
    </rPh>
    <rPh sb="5" eb="8">
      <t>コウガクカ</t>
    </rPh>
    <phoneticPr fontId="4"/>
  </si>
  <si>
    <t>　　　生命情報学科</t>
    <rPh sb="3" eb="5">
      <t>セイメイ</t>
    </rPh>
    <rPh sb="5" eb="7">
      <t>ジョウホウ</t>
    </rPh>
    <rPh sb="7" eb="9">
      <t>ガッカ</t>
    </rPh>
    <phoneticPr fontId="4"/>
  </si>
  <si>
    <t>　　　生命医科学科</t>
    <rPh sb="3" eb="5">
      <t>セイメイ</t>
    </rPh>
    <rPh sb="5" eb="7">
      <t>イカ</t>
    </rPh>
    <rPh sb="7" eb="9">
      <t>ガッカ</t>
    </rPh>
    <phoneticPr fontId="4"/>
  </si>
  <si>
    <t>スポーツ健康科学部</t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</si>
  <si>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    スポーツ健康科学科</t>
    </r>
    <phoneticPr fontId="4"/>
  </si>
  <si>
    <t>薬学部</t>
    <rPh sb="0" eb="3">
      <t>ヤクガクブ</t>
    </rPh>
    <phoneticPr fontId="4"/>
  </si>
  <si>
    <t>　　 薬学科　　　　＊6年制</t>
    <rPh sb="3" eb="6">
      <t>ヤクガッカ</t>
    </rPh>
    <phoneticPr fontId="4"/>
  </si>
  <si>
    <t>　　 創薬科学科　＊2015年度新設4年制</t>
    <rPh sb="3" eb="5">
      <t>ソウヤク</t>
    </rPh>
    <rPh sb="5" eb="6">
      <t>カ</t>
    </rPh>
    <rPh sb="6" eb="8">
      <t>ガッカ</t>
    </rPh>
    <phoneticPr fontId="4"/>
  </si>
  <si>
    <t xml:space="preserve">          -</t>
    <phoneticPr fontId="4"/>
  </si>
  <si>
    <t xml:space="preserve">          -</t>
    <phoneticPr fontId="4"/>
  </si>
  <si>
    <t>（３）大学院学科別　</t>
    <rPh sb="3" eb="6">
      <t>ダイガクイン</t>
    </rPh>
    <rPh sb="6" eb="7">
      <t>ガク</t>
    </rPh>
    <rPh sb="7" eb="8">
      <t>カ</t>
    </rPh>
    <rPh sb="8" eb="9">
      <t>ベツ</t>
    </rPh>
    <phoneticPr fontId="4"/>
  </si>
  <si>
    <t>（単位：人）</t>
    <rPh sb="4" eb="5">
      <t>ヒト</t>
    </rPh>
    <phoneticPr fontId="4"/>
  </si>
  <si>
    <t>区分</t>
    <rPh sb="0" eb="2">
      <t>クブン</t>
    </rPh>
    <phoneticPr fontId="4"/>
  </si>
  <si>
    <t>修士課程・博士課程前期</t>
    <rPh sb="0" eb="2">
      <t>シュウシ</t>
    </rPh>
    <rPh sb="2" eb="4">
      <t>カテイ</t>
    </rPh>
    <rPh sb="5" eb="7">
      <t>ハクシ</t>
    </rPh>
    <rPh sb="7" eb="9">
      <t>カテイ</t>
    </rPh>
    <rPh sb="9" eb="11">
      <t>ゼンキ</t>
    </rPh>
    <phoneticPr fontId="4"/>
  </si>
  <si>
    <t>博士課程後期</t>
    <rPh sb="0" eb="2">
      <t>ハクシ</t>
    </rPh>
    <rPh sb="2" eb="4">
      <t>カテイ</t>
    </rPh>
    <rPh sb="4" eb="5">
      <t>ウシ</t>
    </rPh>
    <phoneticPr fontId="4"/>
  </si>
  <si>
    <t>3回生以上</t>
    <rPh sb="1" eb="2">
      <t>カイ</t>
    </rPh>
    <rPh sb="2" eb="3">
      <t>セイ</t>
    </rPh>
    <rPh sb="3" eb="5">
      <t>イジョウ</t>
    </rPh>
    <phoneticPr fontId="4"/>
  </si>
  <si>
    <t>計</t>
    <rPh sb="0" eb="1">
      <t>ケイ</t>
    </rPh>
    <phoneticPr fontId="4"/>
  </si>
  <si>
    <t>4回生以上</t>
    <rPh sb="1" eb="2">
      <t>カイ</t>
    </rPh>
    <rPh sb="2" eb="3">
      <t>セイ</t>
    </rPh>
    <rPh sb="3" eb="5">
      <t>イジョウ</t>
    </rPh>
    <phoneticPr fontId="4"/>
  </si>
  <si>
    <t>経済学研究科</t>
    <rPh sb="0" eb="3">
      <t>ケイザイガク</t>
    </rPh>
    <rPh sb="3" eb="5">
      <t>ケンキュウ</t>
    </rPh>
    <rPh sb="5" eb="6">
      <t>カ</t>
    </rPh>
    <phoneticPr fontId="4"/>
  </si>
  <si>
    <t>理工学研究科</t>
    <rPh sb="0" eb="3">
      <t>リコウガク</t>
    </rPh>
    <rPh sb="3" eb="5">
      <t>ケンキュウ</t>
    </rPh>
    <rPh sb="5" eb="6">
      <t>カ</t>
    </rPh>
    <phoneticPr fontId="4"/>
  </si>
  <si>
    <t>情報理工学研究科</t>
    <rPh sb="0" eb="2">
      <t>ジョウホウ</t>
    </rPh>
    <rPh sb="2" eb="4">
      <t>リコウ</t>
    </rPh>
    <rPh sb="4" eb="5">
      <t>ガク</t>
    </rPh>
    <rPh sb="5" eb="8">
      <t>ケンキュウカ</t>
    </rPh>
    <phoneticPr fontId="4"/>
  </si>
  <si>
    <t xml:space="preserve">          -</t>
    <phoneticPr fontId="4"/>
  </si>
  <si>
    <t>生命科学研究科</t>
    <rPh sb="0" eb="2">
      <t>セイメイ</t>
    </rPh>
    <rPh sb="2" eb="4">
      <t>カガク</t>
    </rPh>
    <rPh sb="4" eb="7">
      <t>ケンキュウカ</t>
    </rPh>
    <phoneticPr fontId="4"/>
  </si>
  <si>
    <t>スポーツ健康科学研究科</t>
    <rPh sb="4" eb="6">
      <t>ケンコウ</t>
    </rPh>
    <rPh sb="6" eb="8">
      <t>カガク</t>
    </rPh>
    <rPh sb="8" eb="11">
      <t>ケンキュウカ</t>
    </rPh>
    <phoneticPr fontId="4"/>
  </si>
  <si>
    <t>4年制博士課程（2014年より）</t>
    <rPh sb="1" eb="2">
      <t>ネン</t>
    </rPh>
    <rPh sb="2" eb="3">
      <t>セイ</t>
    </rPh>
    <rPh sb="3" eb="5">
      <t>ハカセ</t>
    </rPh>
    <rPh sb="5" eb="7">
      <t>カテイ</t>
    </rPh>
    <rPh sb="12" eb="13">
      <t>ネン</t>
    </rPh>
    <phoneticPr fontId="4"/>
  </si>
  <si>
    <t>薬学研究科</t>
    <rPh sb="0" eb="2">
      <t>ヤクガク</t>
    </rPh>
    <rPh sb="2" eb="5">
      <t>ケンキュウカ</t>
    </rPh>
    <phoneticPr fontId="4"/>
  </si>
  <si>
    <t xml:space="preserve">            -</t>
  </si>
  <si>
    <t>5年一貫制（2001年より）</t>
    <rPh sb="1" eb="2">
      <t>ネン</t>
    </rPh>
    <rPh sb="2" eb="4">
      <t>イッカン</t>
    </rPh>
    <rPh sb="4" eb="5">
      <t>セイ</t>
    </rPh>
    <rPh sb="10" eb="11">
      <t>ネン</t>
    </rPh>
    <phoneticPr fontId="4"/>
  </si>
  <si>
    <t>5回生</t>
    <rPh sb="1" eb="2">
      <t>カイ</t>
    </rPh>
    <rPh sb="2" eb="3">
      <t>セイ</t>
    </rPh>
    <phoneticPr fontId="4"/>
  </si>
  <si>
    <t>6回生以上</t>
    <rPh sb="1" eb="2">
      <t>カイ</t>
    </rPh>
    <rPh sb="2" eb="3">
      <t>セイ</t>
    </rPh>
    <rPh sb="3" eb="5">
      <t>イジョウ</t>
    </rPh>
    <phoneticPr fontId="4"/>
  </si>
  <si>
    <t>理工学研究科（ﾌﾛﾝﾃｨｱ理工学専攻）</t>
    <rPh sb="0" eb="3">
      <t>リコウガク</t>
    </rPh>
    <rPh sb="3" eb="5">
      <t>ケンキュウ</t>
    </rPh>
    <rPh sb="5" eb="6">
      <t>カ</t>
    </rPh>
    <phoneticPr fontId="4"/>
  </si>
  <si>
    <t>＊平成19年から募集停止</t>
    <rPh sb="1" eb="3">
      <t>ヘイセイ</t>
    </rPh>
    <rPh sb="5" eb="6">
      <t>ネン</t>
    </rPh>
    <rPh sb="8" eb="10">
      <t>ボシュウ</t>
    </rPh>
    <rPh sb="10" eb="12">
      <t>テイシ</t>
    </rPh>
    <phoneticPr fontId="4"/>
  </si>
  <si>
    <r>
      <t>資料：立命館大学（B</t>
    </r>
    <r>
      <rPr>
        <sz val="11"/>
        <color indexed="8"/>
        <rFont val="ＭＳ Ｐゴシック"/>
        <family val="3"/>
        <charset val="128"/>
      </rPr>
      <t>KC</t>
    </r>
    <r>
      <rPr>
        <sz val="11"/>
        <color indexed="8"/>
        <rFont val="ＭＳ Ｐゴシック"/>
        <family val="3"/>
        <charset val="128"/>
      </rPr>
      <t>）</t>
    </r>
    <rPh sb="0" eb="2">
      <t>シリョウ</t>
    </rPh>
    <rPh sb="3" eb="6">
      <t>リツメイカン</t>
    </rPh>
    <rPh sb="6" eb="8">
      <t>ダイガク</t>
    </rPh>
    <phoneticPr fontId="4"/>
  </si>
  <si>
    <t>（注）平成27年4月より、経営学部、経営学研究科、経営管理研究科については、大阪いばらきキャンパスに拠点を移したため、教員、学生数が減っている</t>
    <rPh sb="3" eb="5">
      <t>ヘイセイ</t>
    </rPh>
    <rPh sb="7" eb="8">
      <t>ネン</t>
    </rPh>
    <rPh sb="9" eb="10">
      <t>ツキ</t>
    </rPh>
    <rPh sb="13" eb="15">
      <t>ケイエイ</t>
    </rPh>
    <rPh sb="15" eb="17">
      <t>ガクブ</t>
    </rPh>
    <rPh sb="18" eb="21">
      <t>ケイエイガク</t>
    </rPh>
    <rPh sb="21" eb="24">
      <t>ケンキュウカ</t>
    </rPh>
    <rPh sb="25" eb="27">
      <t>ケイエイ</t>
    </rPh>
    <rPh sb="27" eb="29">
      <t>カンリ</t>
    </rPh>
    <rPh sb="29" eb="32">
      <t>ケンキュウカ</t>
    </rPh>
    <rPh sb="38" eb="40">
      <t>オオサカ</t>
    </rPh>
    <rPh sb="50" eb="52">
      <t>キョテン</t>
    </rPh>
    <rPh sb="53" eb="54">
      <t>ウツ</t>
    </rPh>
    <rPh sb="59" eb="61">
      <t>キョウイン</t>
    </rPh>
    <rPh sb="62" eb="65">
      <t>ガクセイスウ</t>
    </rPh>
    <rPh sb="66" eb="67">
      <t>ヘ</t>
    </rPh>
    <phoneticPr fontId="4"/>
  </si>
  <si>
    <t>９６． 児童生徒の体位の推移</t>
    <rPh sb="4" eb="6">
      <t>ジドウ</t>
    </rPh>
    <rPh sb="6" eb="8">
      <t>セイト</t>
    </rPh>
    <rPh sb="9" eb="11">
      <t>タイイ</t>
    </rPh>
    <rPh sb="12" eb="14">
      <t>スイイ</t>
    </rPh>
    <phoneticPr fontId="4"/>
  </si>
  <si>
    <t xml:space="preserve">          （単位：ｃｍ、ｋｇ）</t>
    <rPh sb="11" eb="13">
      <t>タンイ</t>
    </rPh>
    <phoneticPr fontId="4"/>
  </si>
  <si>
    <t>幼稚園</t>
    <rPh sb="0" eb="3">
      <t>ヨウチエン</t>
    </rPh>
    <phoneticPr fontId="4"/>
  </si>
  <si>
    <t>小        学        校</t>
    <rPh sb="0" eb="19">
      <t>ショウガッコウ</t>
    </rPh>
    <phoneticPr fontId="4"/>
  </si>
  <si>
    <t>中    学    校</t>
    <rPh sb="0" eb="11">
      <t>チュウガッコウ</t>
    </rPh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</si>
  <si>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</si>
  <si>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</si>
  <si>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</si>
  <si>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</si>
  <si>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</si>
  <si>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10歳</t>
    <phoneticPr fontId="4"/>
  </si>
  <si>
    <t>11歳</t>
    <phoneticPr fontId="4"/>
  </si>
  <si>
    <t>12歳</t>
    <phoneticPr fontId="4"/>
  </si>
  <si>
    <t>13歳</t>
    <phoneticPr fontId="4"/>
  </si>
  <si>
    <t>14歳</t>
    <phoneticPr fontId="4"/>
  </si>
  <si>
    <t>＜男    子＞</t>
    <rPh sb="1" eb="2">
      <t>オトコ</t>
    </rPh>
    <rPh sb="6" eb="7">
      <t>コ</t>
    </rPh>
    <phoneticPr fontId="4"/>
  </si>
  <si>
    <t>身</t>
    <rPh sb="0" eb="1">
      <t>ミ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</si>
  <si>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</si>
  <si>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</si>
  <si>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</si>
  <si>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</si>
  <si>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</si>
  <si>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　＜女    子＞</t>
    <rPh sb="2" eb="3">
      <t>オンナ</t>
    </rPh>
    <rPh sb="7" eb="8">
      <t>コ</t>
    </rPh>
    <phoneticPr fontId="4"/>
  </si>
  <si>
    <t>長</t>
    <rPh sb="0" eb="1">
      <t>ナガ</t>
    </rPh>
    <phoneticPr fontId="4"/>
  </si>
  <si>
    <t>体</t>
    <rPh sb="0" eb="1">
      <t>タイ</t>
    </rPh>
    <phoneticPr fontId="4"/>
  </si>
  <si>
    <t>＜女    子＞</t>
    <rPh sb="1" eb="2">
      <t>オンナ</t>
    </rPh>
    <rPh sb="6" eb="7">
      <t>コ</t>
    </rPh>
    <phoneticPr fontId="4"/>
  </si>
  <si>
    <t>重</t>
    <rPh sb="0" eb="1">
      <t>オモ</t>
    </rPh>
    <phoneticPr fontId="4"/>
  </si>
  <si>
    <t>資料：スポーツ保健課　　学校保健統計調査　</t>
    <rPh sb="0" eb="2">
      <t>シリョウ</t>
    </rPh>
    <rPh sb="7" eb="9">
      <t>ホケン</t>
    </rPh>
    <rPh sb="9" eb="10">
      <t>カ</t>
    </rPh>
    <rPh sb="12" eb="14">
      <t>ガッコウ</t>
    </rPh>
    <rPh sb="14" eb="16">
      <t>ホケン</t>
    </rPh>
    <rPh sb="16" eb="18">
      <t>トウケイ</t>
    </rPh>
    <rPh sb="18" eb="20">
      <t>チョウサ</t>
    </rPh>
    <phoneticPr fontId="4"/>
  </si>
  <si>
    <t>　 幼児課</t>
    <rPh sb="2" eb="4">
      <t>ヨウジ</t>
    </rPh>
    <rPh sb="4" eb="5">
      <t>カ</t>
    </rPh>
    <phoneticPr fontId="4"/>
  </si>
  <si>
    <t>９７． アミカホール利用状況</t>
    <rPh sb="10" eb="12">
      <t>リヨウ</t>
    </rPh>
    <rPh sb="12" eb="14">
      <t>ジョウキョウ</t>
    </rPh>
    <phoneticPr fontId="4"/>
  </si>
  <si>
    <t>区      分</t>
    <rPh sb="0" eb="8">
      <t>クブン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</si>
  <si>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2年度</t>
    </r>
    <rPh sb="0" eb="2">
      <t>ヘイセイ</t>
    </rPh>
    <rPh sb="4" eb="6">
      <t>ネンド</t>
    </rPh>
    <phoneticPr fontId="4"/>
  </si>
  <si>
    <r>
      <t>平成23年度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</si>
  <si>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</si>
  <si>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</si>
  <si>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</si>
  <si>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開館</t>
    <rPh sb="0" eb="2">
      <t>カイカン</t>
    </rPh>
    <phoneticPr fontId="4"/>
  </si>
  <si>
    <t>日数</t>
    <rPh sb="0" eb="2">
      <t>ニッスウ</t>
    </rPh>
    <phoneticPr fontId="4"/>
  </si>
  <si>
    <t>ホール</t>
    <phoneticPr fontId="4"/>
  </si>
  <si>
    <t>利用日数</t>
    <rPh sb="0" eb="2">
      <t>リヨウ</t>
    </rPh>
    <rPh sb="2" eb="4">
      <t>ニッスウ</t>
    </rPh>
    <phoneticPr fontId="4"/>
  </si>
  <si>
    <t>96</t>
    <phoneticPr fontId="4"/>
  </si>
  <si>
    <t>171</t>
  </si>
  <si>
    <t>利用率（％）</t>
    <rPh sb="0" eb="3">
      <t>リヨウリツ</t>
    </rPh>
    <phoneticPr fontId="4"/>
  </si>
  <si>
    <t>31.4</t>
    <phoneticPr fontId="4"/>
  </si>
  <si>
    <t>56.1</t>
  </si>
  <si>
    <t>リハーサル室</t>
    <rPh sb="5" eb="6">
      <t>シツ</t>
    </rPh>
    <phoneticPr fontId="4"/>
  </si>
  <si>
    <t>272</t>
    <phoneticPr fontId="4"/>
  </si>
  <si>
    <t>246</t>
    <phoneticPr fontId="4"/>
  </si>
  <si>
    <t>268</t>
  </si>
  <si>
    <t>88.0</t>
    <phoneticPr fontId="4"/>
  </si>
  <si>
    <t>80.4</t>
    <phoneticPr fontId="4"/>
  </si>
  <si>
    <t>87.9</t>
  </si>
  <si>
    <t>文化教室Ⅰ</t>
    <rPh sb="0" eb="2">
      <t>ブンカ</t>
    </rPh>
    <rPh sb="2" eb="4">
      <t>キョウシツ</t>
    </rPh>
    <phoneticPr fontId="4"/>
  </si>
  <si>
    <t>229</t>
    <phoneticPr fontId="4"/>
  </si>
  <si>
    <t>205</t>
    <phoneticPr fontId="4"/>
  </si>
  <si>
    <t>256</t>
  </si>
  <si>
    <t>74.1</t>
    <phoneticPr fontId="4"/>
  </si>
  <si>
    <t>67.0</t>
    <phoneticPr fontId="4"/>
  </si>
  <si>
    <t>83.9</t>
  </si>
  <si>
    <t>文化教室Ⅱ</t>
    <rPh sb="0" eb="2">
      <t>ブンカ</t>
    </rPh>
    <rPh sb="2" eb="4">
      <t>キョウシツ</t>
    </rPh>
    <phoneticPr fontId="4"/>
  </si>
  <si>
    <t>152</t>
    <phoneticPr fontId="4"/>
  </si>
  <si>
    <t>157</t>
    <phoneticPr fontId="4"/>
  </si>
  <si>
    <t>194</t>
  </si>
  <si>
    <t>49.2</t>
    <phoneticPr fontId="4"/>
  </si>
  <si>
    <t>51.3</t>
    <phoneticPr fontId="4"/>
  </si>
  <si>
    <t>63.6</t>
  </si>
  <si>
    <t>研修室</t>
    <rPh sb="0" eb="3">
      <t>ケンシュウシツ</t>
    </rPh>
    <phoneticPr fontId="4"/>
  </si>
  <si>
    <t>193</t>
    <phoneticPr fontId="4"/>
  </si>
  <si>
    <t>187</t>
    <phoneticPr fontId="4"/>
  </si>
  <si>
    <t>208</t>
  </si>
  <si>
    <t>62.5</t>
    <phoneticPr fontId="4"/>
  </si>
  <si>
    <t>61.1</t>
    <phoneticPr fontId="4"/>
  </si>
  <si>
    <t>68.2</t>
  </si>
  <si>
    <t>資料：草津アミカホール</t>
    <rPh sb="0" eb="2">
      <t>シリョウ</t>
    </rPh>
    <rPh sb="3" eb="5">
      <t>クサツ</t>
    </rPh>
    <phoneticPr fontId="4"/>
  </si>
  <si>
    <t>９８． クレアホール利用状況</t>
    <rPh sb="10" eb="12">
      <t>リヨウ</t>
    </rPh>
    <rPh sb="12" eb="14">
      <t>ジョウキョウ</t>
    </rPh>
    <phoneticPr fontId="4"/>
  </si>
  <si>
    <t>ホール</t>
    <phoneticPr fontId="4"/>
  </si>
  <si>
    <t>46</t>
    <phoneticPr fontId="4"/>
  </si>
  <si>
    <t>63.0</t>
    <phoneticPr fontId="4"/>
  </si>
  <si>
    <t>32</t>
    <phoneticPr fontId="4"/>
  </si>
  <si>
    <t>43.8</t>
    <phoneticPr fontId="4"/>
  </si>
  <si>
    <t>練習室１</t>
    <rPh sb="0" eb="3">
      <t>レンシュウシツ</t>
    </rPh>
    <phoneticPr fontId="4"/>
  </si>
  <si>
    <t>28</t>
    <phoneticPr fontId="4"/>
  </si>
  <si>
    <t>38.4</t>
    <phoneticPr fontId="4"/>
  </si>
  <si>
    <t>練習室２</t>
    <rPh sb="0" eb="3">
      <t>レンシュウシツ</t>
    </rPh>
    <phoneticPr fontId="4"/>
  </si>
  <si>
    <t>36</t>
    <phoneticPr fontId="4"/>
  </si>
  <si>
    <t>49.3</t>
    <phoneticPr fontId="4"/>
  </si>
  <si>
    <t>和室</t>
    <rPh sb="0" eb="2">
      <t>ワシツ</t>
    </rPh>
    <phoneticPr fontId="4"/>
  </si>
  <si>
    <t>43</t>
    <phoneticPr fontId="4"/>
  </si>
  <si>
    <t>58.9</t>
    <phoneticPr fontId="4"/>
  </si>
  <si>
    <t>展示ホール</t>
    <rPh sb="0" eb="2">
      <t>テンジ</t>
    </rPh>
    <phoneticPr fontId="4"/>
  </si>
  <si>
    <t>34</t>
    <phoneticPr fontId="4"/>
  </si>
  <si>
    <t>46.6</t>
    <phoneticPr fontId="4"/>
  </si>
  <si>
    <t>資料：草津クレアホール</t>
    <rPh sb="0" eb="2">
      <t>シリョウ</t>
    </rPh>
    <rPh sb="3" eb="5">
      <t>クサツ</t>
    </rPh>
    <phoneticPr fontId="4"/>
  </si>
  <si>
    <t>９９． 市民交流プラザ利用状況</t>
    <rPh sb="4" eb="6">
      <t>シミン</t>
    </rPh>
    <rPh sb="6" eb="8">
      <t>コウリュウ</t>
    </rPh>
    <rPh sb="11" eb="13">
      <t>リヨウ</t>
    </rPh>
    <rPh sb="13" eb="15">
      <t>ジョウキョウ</t>
    </rPh>
    <phoneticPr fontId="4"/>
  </si>
  <si>
    <t>（単位：人）</t>
  </si>
  <si>
    <t>平成21年度</t>
    <rPh sb="0" eb="2">
      <t>ヘイセイ</t>
    </rPh>
    <rPh sb="4" eb="6">
      <t>ネンド</t>
    </rPh>
    <phoneticPr fontId="4"/>
  </si>
  <si>
    <r>
      <t>平成24年度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</si>
  <si>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r>
      <t>平成25年度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</si>
  <si>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利用者数</t>
    <rPh sb="0" eb="3">
      <t>リヨウシャ</t>
    </rPh>
    <rPh sb="3" eb="4">
      <t>スウ</t>
    </rPh>
    <phoneticPr fontId="4"/>
  </si>
  <si>
    <t>資料：市民交流プラザ</t>
    <rPh sb="0" eb="2">
      <t>シリョウ</t>
    </rPh>
    <rPh sb="3" eb="5">
      <t>シミン</t>
    </rPh>
    <rPh sb="5" eb="7">
      <t>コウリュウ</t>
    </rPh>
    <phoneticPr fontId="4"/>
  </si>
  <si>
    <t>１００． まちづくりセンター利用状況</t>
    <rPh sb="14" eb="16">
      <t>リヨウ</t>
    </rPh>
    <rPh sb="16" eb="18">
      <t>ジョウキョウ</t>
    </rPh>
    <phoneticPr fontId="4"/>
  </si>
  <si>
    <r>
      <t>平成26年度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</si>
  <si>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資料：まちづくり協働課</t>
  </si>
  <si>
    <t>１０１． 人権センター利用状況</t>
    <phoneticPr fontId="4"/>
  </si>
  <si>
    <t>資料：人権センター</t>
    <rPh sb="0" eb="2">
      <t>シリョウ</t>
    </rPh>
    <phoneticPr fontId="4"/>
  </si>
  <si>
    <t>１０２． 長寿の郷ロクハ荘利用状況</t>
    <rPh sb="5" eb="7">
      <t>チョウジュ</t>
    </rPh>
    <rPh sb="8" eb="9">
      <t>サト</t>
    </rPh>
    <rPh sb="12" eb="13">
      <t>ソウ</t>
    </rPh>
    <rPh sb="13" eb="15">
      <t>リヨウ</t>
    </rPh>
    <rPh sb="15" eb="17">
      <t>ジョウキョウ</t>
    </rPh>
    <phoneticPr fontId="4"/>
  </si>
  <si>
    <r>
      <t>資料：</t>
    </r>
    <r>
      <rPr>
        <sz val="11"/>
        <rFont val="ＭＳ Ｐゴシック"/>
        <family val="3"/>
        <charset val="128"/>
      </rPr>
      <t>長寿いきがい課</t>
    </r>
    <rPh sb="0" eb="2">
      <t>シリョウ</t>
    </rPh>
    <rPh sb="3" eb="5">
      <t>チョウジュ</t>
    </rPh>
    <rPh sb="9" eb="10">
      <t>カ</t>
    </rPh>
    <phoneticPr fontId="4"/>
  </si>
  <si>
    <t>１０３． なごみの郷利用状況</t>
    <rPh sb="9" eb="10">
      <t>サト</t>
    </rPh>
    <rPh sb="10" eb="12">
      <t>リヨウ</t>
    </rPh>
    <rPh sb="12" eb="14">
      <t>ジョウキョウ</t>
    </rPh>
    <phoneticPr fontId="4"/>
  </si>
  <si>
    <t>１０４．公民館利用状況</t>
    <rPh sb="4" eb="7">
      <t>コウミンカン</t>
    </rPh>
    <rPh sb="7" eb="9">
      <t>リヨウ</t>
    </rPh>
    <rPh sb="9" eb="11">
      <t>ジョウキョウ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</si>
  <si>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</si>
  <si>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</si>
  <si>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志津公民館</t>
    <rPh sb="0" eb="2">
      <t>シヅ</t>
    </rPh>
    <rPh sb="2" eb="5">
      <t>コウミンカン</t>
    </rPh>
    <phoneticPr fontId="4"/>
  </si>
  <si>
    <t>志津南公民館</t>
    <rPh sb="0" eb="2">
      <t>シヅ</t>
    </rPh>
    <rPh sb="2" eb="3">
      <t>ミナミ</t>
    </rPh>
    <rPh sb="3" eb="6">
      <t>コウミンカン</t>
    </rPh>
    <phoneticPr fontId="4"/>
  </si>
  <si>
    <t>草津公民館</t>
    <rPh sb="0" eb="2">
      <t>クサツ</t>
    </rPh>
    <rPh sb="2" eb="5">
      <t>コウミンカン</t>
    </rPh>
    <phoneticPr fontId="4"/>
  </si>
  <si>
    <t>大路公民館</t>
    <rPh sb="0" eb="2">
      <t>オオジ</t>
    </rPh>
    <rPh sb="2" eb="5">
      <t>コウミンカン</t>
    </rPh>
    <phoneticPr fontId="4"/>
  </si>
  <si>
    <t>渋川公民館</t>
    <rPh sb="0" eb="2">
      <t>シブカワ</t>
    </rPh>
    <rPh sb="2" eb="5">
      <t>コウミンカン</t>
    </rPh>
    <phoneticPr fontId="4"/>
  </si>
  <si>
    <t>矢倉公民館</t>
    <rPh sb="0" eb="2">
      <t>ヤグラ</t>
    </rPh>
    <rPh sb="2" eb="5">
      <t>コウミンカン</t>
    </rPh>
    <phoneticPr fontId="4"/>
  </si>
  <si>
    <t>老上公民館</t>
    <rPh sb="0" eb="1">
      <t>オイ</t>
    </rPh>
    <rPh sb="1" eb="2">
      <t>カミ</t>
    </rPh>
    <rPh sb="2" eb="5">
      <t>コウミンカン</t>
    </rPh>
    <phoneticPr fontId="4"/>
  </si>
  <si>
    <t>玉川公民館</t>
    <rPh sb="0" eb="2">
      <t>タマガワ</t>
    </rPh>
    <rPh sb="2" eb="5">
      <t>コウミンカン</t>
    </rPh>
    <phoneticPr fontId="4"/>
  </si>
  <si>
    <t>南笠東公民館</t>
    <rPh sb="0" eb="3">
      <t>ミナミガサヒガシ</t>
    </rPh>
    <rPh sb="3" eb="6">
      <t>コウミンカン</t>
    </rPh>
    <phoneticPr fontId="4"/>
  </si>
  <si>
    <t>山田公民館</t>
    <rPh sb="0" eb="2">
      <t>ヤマダ</t>
    </rPh>
    <rPh sb="2" eb="5">
      <t>コウミンカン</t>
    </rPh>
    <phoneticPr fontId="4"/>
  </si>
  <si>
    <t>笠縫公民館</t>
    <rPh sb="0" eb="2">
      <t>カサヌイ</t>
    </rPh>
    <rPh sb="2" eb="5">
      <t>コウミンカン</t>
    </rPh>
    <phoneticPr fontId="4"/>
  </si>
  <si>
    <t>笠縫東公民館</t>
    <rPh sb="0" eb="2">
      <t>カサヌイ</t>
    </rPh>
    <rPh sb="2" eb="3">
      <t>ヒガシ</t>
    </rPh>
    <rPh sb="3" eb="6">
      <t>コウミンカン</t>
    </rPh>
    <phoneticPr fontId="4"/>
  </si>
  <si>
    <t>常盤公民館</t>
    <rPh sb="0" eb="2">
      <t>トキワ</t>
    </rPh>
    <rPh sb="2" eb="5">
      <t>コウミンカン</t>
    </rPh>
    <phoneticPr fontId="4"/>
  </si>
  <si>
    <t>資料：まちづくり協働課</t>
    <rPh sb="0" eb="2">
      <t>シリョウ</t>
    </rPh>
    <rPh sb="8" eb="10">
      <t>キョウドウ</t>
    </rPh>
    <rPh sb="10" eb="11">
      <t>カ</t>
    </rPh>
    <phoneticPr fontId="4"/>
  </si>
  <si>
    <t>１０５． 社会体育施設等利用状況</t>
    <rPh sb="5" eb="7">
      <t>シャカイ</t>
    </rPh>
    <rPh sb="7" eb="9">
      <t>タイイク</t>
    </rPh>
    <rPh sb="9" eb="11">
      <t>シセツ</t>
    </rPh>
    <rPh sb="11" eb="12">
      <t>トウ</t>
    </rPh>
    <rPh sb="12" eb="14">
      <t>リヨウ</t>
    </rPh>
    <rPh sb="14" eb="16">
      <t>ジョウキョウ</t>
    </rPh>
    <phoneticPr fontId="4"/>
  </si>
  <si>
    <t>（単位：件、人）</t>
    <rPh sb="1" eb="3">
      <t>タンイ</t>
    </rPh>
    <rPh sb="4" eb="5">
      <t>ケン</t>
    </rPh>
    <rPh sb="6" eb="7">
      <t>ヒト</t>
    </rPh>
    <phoneticPr fontId="4"/>
  </si>
  <si>
    <t>区  分</t>
    <rPh sb="0" eb="4">
      <t>クブン</t>
    </rPh>
    <phoneticPr fontId="4"/>
  </si>
  <si>
    <t>総      数</t>
    <rPh sb="0" eb="8">
      <t>ソウスウ</t>
    </rPh>
    <phoneticPr fontId="4"/>
  </si>
  <si>
    <t>市民体育館</t>
    <rPh sb="0" eb="2">
      <t>シミン</t>
    </rPh>
    <rPh sb="2" eb="5">
      <t>タイイクカン</t>
    </rPh>
    <phoneticPr fontId="4"/>
  </si>
  <si>
    <t>野村グラウンド</t>
    <rPh sb="0" eb="2">
      <t>ノムラ</t>
    </rPh>
    <phoneticPr fontId="4"/>
  </si>
  <si>
    <t>野村テニスコート</t>
    <rPh sb="0" eb="2">
      <t>ノムラ</t>
    </rPh>
    <phoneticPr fontId="4"/>
  </si>
  <si>
    <t>件数</t>
    <rPh sb="0" eb="2">
      <t>ケンスウ</t>
    </rPh>
    <phoneticPr fontId="4"/>
  </si>
  <si>
    <t>利用者</t>
    <rPh sb="0" eb="3">
      <t>リヨウシャ</t>
    </rPh>
    <phoneticPr fontId="4"/>
  </si>
  <si>
    <t>総合体育館</t>
    <rPh sb="0" eb="2">
      <t>ソウゴウ</t>
    </rPh>
    <rPh sb="2" eb="5">
      <t>タイイクカン</t>
    </rPh>
    <phoneticPr fontId="4"/>
  </si>
  <si>
    <t>武道館</t>
    <rPh sb="0" eb="3">
      <t>ブドウカン</t>
    </rPh>
    <phoneticPr fontId="4"/>
  </si>
  <si>
    <t>志津運動公園</t>
    <rPh sb="0" eb="2">
      <t>シヅ</t>
    </rPh>
    <rPh sb="2" eb="4">
      <t>ウンドウ</t>
    </rPh>
    <rPh sb="4" eb="6">
      <t>コウエン</t>
    </rPh>
    <phoneticPr fontId="4"/>
  </si>
  <si>
    <t>ふれあい運動場</t>
    <rPh sb="4" eb="6">
      <t>ウンドウ</t>
    </rPh>
    <rPh sb="6" eb="7">
      <t>バ</t>
    </rPh>
    <phoneticPr fontId="4"/>
  </si>
  <si>
    <t>ふれあい体育館</t>
    <rPh sb="4" eb="7">
      <t>タイイクカン</t>
    </rPh>
    <phoneticPr fontId="4"/>
  </si>
  <si>
    <t>ロクハ公園プール</t>
    <rPh sb="3" eb="5">
      <t>コウエン</t>
    </rPh>
    <phoneticPr fontId="4"/>
  </si>
  <si>
    <t>弾正公園テニスコート</t>
    <rPh sb="0" eb="1">
      <t>ダンジョウ</t>
    </rPh>
    <rPh sb="1" eb="2">
      <t>セイ</t>
    </rPh>
    <rPh sb="2" eb="4">
      <t>コウエン</t>
    </rPh>
    <phoneticPr fontId="4"/>
  </si>
  <si>
    <t>草津グリーンスタジアム</t>
    <rPh sb="0" eb="2">
      <t>クサツ</t>
    </rPh>
    <phoneticPr fontId="4"/>
  </si>
  <si>
    <t>入場者</t>
    <rPh sb="0" eb="3">
      <t>ニュウジョウシャ</t>
    </rPh>
    <phoneticPr fontId="4"/>
  </si>
  <si>
    <t>三ツ池運動公園</t>
    <rPh sb="0" eb="1">
      <t>ミ</t>
    </rPh>
    <rPh sb="2" eb="3">
      <t>イケ</t>
    </rPh>
    <rPh sb="3" eb="4">
      <t>ウン</t>
    </rPh>
    <rPh sb="4" eb="5">
      <t>ドウ</t>
    </rPh>
    <rPh sb="5" eb="7">
      <t>コウエン</t>
    </rPh>
    <phoneticPr fontId="4"/>
  </si>
  <si>
    <t>平成22年9月から供用開始</t>
    <phoneticPr fontId="4"/>
  </si>
  <si>
    <t>資料：公園緑地課、スポーツ保健課</t>
    <rPh sb="0" eb="2">
      <t>シリョウ</t>
    </rPh>
    <rPh sb="3" eb="5">
      <t>コウエン</t>
    </rPh>
    <rPh sb="5" eb="7">
      <t>リョクチ</t>
    </rPh>
    <rPh sb="7" eb="8">
      <t>カ</t>
    </rPh>
    <rPh sb="13" eb="15">
      <t>ホケン</t>
    </rPh>
    <rPh sb="15" eb="16">
      <t>カ</t>
    </rPh>
    <phoneticPr fontId="4"/>
  </si>
  <si>
    <t>（注）総合体育館は、平成25年7月から平成26年3月まで耐震補強・大規模改修工事のため、閉鎖</t>
    <rPh sb="1" eb="2">
      <t>チュウ</t>
    </rPh>
    <rPh sb="3" eb="5">
      <t>ソウゴウ</t>
    </rPh>
    <rPh sb="5" eb="7">
      <t>タイイク</t>
    </rPh>
    <rPh sb="7" eb="8">
      <t>カン</t>
    </rPh>
    <rPh sb="10" eb="12">
      <t>ヘイセイ</t>
    </rPh>
    <rPh sb="14" eb="15">
      <t>ネン</t>
    </rPh>
    <rPh sb="16" eb="17">
      <t>ガツ</t>
    </rPh>
    <rPh sb="19" eb="21">
      <t>ヘイセイ</t>
    </rPh>
    <rPh sb="23" eb="24">
      <t>ネン</t>
    </rPh>
    <rPh sb="25" eb="26">
      <t>ガツ</t>
    </rPh>
    <rPh sb="28" eb="30">
      <t>タイシン</t>
    </rPh>
    <rPh sb="30" eb="32">
      <t>ホキョウ</t>
    </rPh>
    <rPh sb="33" eb="36">
      <t>ダイキボ</t>
    </rPh>
    <rPh sb="36" eb="38">
      <t>カイシュウ</t>
    </rPh>
    <rPh sb="38" eb="40">
      <t>コウジ</t>
    </rPh>
    <rPh sb="44" eb="46">
      <t>ヘイサ</t>
    </rPh>
    <phoneticPr fontId="4"/>
  </si>
  <si>
    <t>（注）ふれあい運動場は、平成27年1月から平成27年3月まで改修工事のため、閉鎖</t>
    <rPh sb="1" eb="2">
      <t>チュウ</t>
    </rPh>
    <rPh sb="7" eb="9">
      <t>ウンドウ</t>
    </rPh>
    <rPh sb="9" eb="10">
      <t>ジョウ</t>
    </rPh>
    <rPh sb="12" eb="14">
      <t>ヘイセイ</t>
    </rPh>
    <rPh sb="16" eb="17">
      <t>ネン</t>
    </rPh>
    <rPh sb="18" eb="19">
      <t>ガツ</t>
    </rPh>
    <rPh sb="21" eb="23">
      <t>ヘイセイ</t>
    </rPh>
    <rPh sb="25" eb="26">
      <t>ネン</t>
    </rPh>
    <rPh sb="27" eb="28">
      <t>ガツ</t>
    </rPh>
    <rPh sb="30" eb="32">
      <t>カイシュウ</t>
    </rPh>
    <rPh sb="32" eb="34">
      <t>コウジ</t>
    </rPh>
    <rPh sb="38" eb="40">
      <t>ヘイサ</t>
    </rPh>
    <phoneticPr fontId="4"/>
  </si>
  <si>
    <t>１０６． 市立学校体育施設開放状況（平成２６年度）</t>
    <rPh sb="5" eb="7">
      <t>シリツ</t>
    </rPh>
    <rPh sb="7" eb="9">
      <t>ガッコウ</t>
    </rPh>
    <rPh sb="9" eb="11">
      <t>タイイク</t>
    </rPh>
    <rPh sb="11" eb="13">
      <t>シセツ</t>
    </rPh>
    <rPh sb="13" eb="15">
      <t>カイホウ</t>
    </rPh>
    <rPh sb="15" eb="17">
      <t>ジョウキョウ</t>
    </rPh>
    <rPh sb="18" eb="20">
      <t>ヘイセイ</t>
    </rPh>
    <rPh sb="22" eb="24">
      <t>ネンド</t>
    </rPh>
    <phoneticPr fontId="4"/>
  </si>
  <si>
    <t xml:space="preserve">                       （単位：日）</t>
    <rPh sb="24" eb="26">
      <t>タンイ</t>
    </rPh>
    <rPh sb="27" eb="28">
      <t>ヒ</t>
    </rPh>
    <phoneticPr fontId="4"/>
  </si>
  <si>
    <t xml:space="preserve">                        体育館</t>
    <phoneticPr fontId="4"/>
  </si>
  <si>
    <t xml:space="preserve">         　　　　グラ</t>
    <phoneticPr fontId="4"/>
  </si>
  <si>
    <t>ウンド</t>
    <phoneticPr fontId="4"/>
  </si>
  <si>
    <t>開放日数</t>
    <rPh sb="0" eb="2">
      <t>カイホウ</t>
    </rPh>
    <rPh sb="2" eb="4">
      <t>ニッスウ</t>
    </rPh>
    <phoneticPr fontId="4"/>
  </si>
  <si>
    <t>小学校</t>
    <rPh sb="0" eb="3">
      <t>ショウガッコウ</t>
    </rPh>
    <phoneticPr fontId="4"/>
  </si>
  <si>
    <t>　志津</t>
    <rPh sb="1" eb="3">
      <t>シヅ</t>
    </rPh>
    <phoneticPr fontId="4"/>
  </si>
  <si>
    <t>　志津南</t>
    <rPh sb="1" eb="3">
      <t>シヅ</t>
    </rPh>
    <rPh sb="3" eb="4">
      <t>ミナミ</t>
    </rPh>
    <phoneticPr fontId="4"/>
  </si>
  <si>
    <t>　草津</t>
    <rPh sb="1" eb="3">
      <t>クサツ</t>
    </rPh>
    <phoneticPr fontId="4"/>
  </si>
  <si>
    <t>　草津第二</t>
    <rPh sb="1" eb="3">
      <t>クサツ</t>
    </rPh>
    <rPh sb="3" eb="5">
      <t>ダイニ</t>
    </rPh>
    <phoneticPr fontId="4"/>
  </si>
  <si>
    <t>　渋川</t>
    <rPh sb="1" eb="3">
      <t>シブカワ</t>
    </rPh>
    <phoneticPr fontId="4"/>
  </si>
  <si>
    <t xml:space="preserve">                   -</t>
    <phoneticPr fontId="4"/>
  </si>
  <si>
    <t>　矢倉</t>
    <rPh sb="1" eb="3">
      <t>ヤグラ</t>
    </rPh>
    <phoneticPr fontId="4"/>
  </si>
  <si>
    <t>　老上</t>
    <rPh sb="1" eb="2">
      <t>オ</t>
    </rPh>
    <rPh sb="2" eb="3">
      <t>カミ</t>
    </rPh>
    <phoneticPr fontId="4"/>
  </si>
  <si>
    <t>　玉川</t>
    <rPh sb="1" eb="3">
      <t>タマガワ</t>
    </rPh>
    <phoneticPr fontId="4"/>
  </si>
  <si>
    <t>　南笠東</t>
    <rPh sb="1" eb="2">
      <t>ミナミ</t>
    </rPh>
    <rPh sb="2" eb="3">
      <t>カサ</t>
    </rPh>
    <rPh sb="3" eb="4">
      <t>ヒガシ</t>
    </rPh>
    <phoneticPr fontId="4"/>
  </si>
  <si>
    <t>　山田</t>
    <rPh sb="1" eb="3">
      <t>ヤマダ</t>
    </rPh>
    <phoneticPr fontId="4"/>
  </si>
  <si>
    <t>　笠縫</t>
    <rPh sb="1" eb="3">
      <t>カサヌイ</t>
    </rPh>
    <phoneticPr fontId="4"/>
  </si>
  <si>
    <t>　笠縫東</t>
    <rPh sb="1" eb="3">
      <t>カサヌイ</t>
    </rPh>
    <rPh sb="3" eb="4">
      <t>ヒガシ</t>
    </rPh>
    <phoneticPr fontId="4"/>
  </si>
  <si>
    <t>　常盤</t>
    <rPh sb="1" eb="3">
      <t>トキワ</t>
    </rPh>
    <phoneticPr fontId="4"/>
  </si>
  <si>
    <t>中学校</t>
    <rPh sb="0" eb="3">
      <t>チュウガッコウ</t>
    </rPh>
    <phoneticPr fontId="4"/>
  </si>
  <si>
    <t>　高穂</t>
    <rPh sb="1" eb="2">
      <t>タカ</t>
    </rPh>
    <rPh sb="2" eb="3">
      <t>ホ</t>
    </rPh>
    <phoneticPr fontId="4"/>
  </si>
  <si>
    <t xml:space="preserve">                   -</t>
    <phoneticPr fontId="4"/>
  </si>
  <si>
    <t>　老上</t>
    <rPh sb="1" eb="2">
      <t>ロウ</t>
    </rPh>
    <rPh sb="2" eb="3">
      <t>ウエ</t>
    </rPh>
    <phoneticPr fontId="4"/>
  </si>
  <si>
    <t>　松原</t>
    <rPh sb="1" eb="3">
      <t>マツバラ</t>
    </rPh>
    <phoneticPr fontId="4"/>
  </si>
  <si>
    <t>　新堂</t>
    <rPh sb="1" eb="3">
      <t>シンドウ</t>
    </rPh>
    <phoneticPr fontId="4"/>
  </si>
  <si>
    <t xml:space="preserve">                   -</t>
    <phoneticPr fontId="4"/>
  </si>
  <si>
    <t>資料：スポーツ保健課</t>
    <rPh sb="0" eb="2">
      <t>シリョウ</t>
    </rPh>
    <rPh sb="7" eb="9">
      <t>ホケン</t>
    </rPh>
    <rPh sb="9" eb="10">
      <t>カ</t>
    </rPh>
    <phoneticPr fontId="4"/>
  </si>
  <si>
    <t>（注）1.渋川小学校及び各中学校のグラウンドは、夜間照明施設がないため未開放</t>
    <rPh sb="1" eb="2">
      <t>チュウ</t>
    </rPh>
    <rPh sb="24" eb="26">
      <t>ヤカン</t>
    </rPh>
    <rPh sb="26" eb="28">
      <t>ショウメイ</t>
    </rPh>
    <rPh sb="28" eb="30">
      <t>シセツ</t>
    </rPh>
    <rPh sb="35" eb="38">
      <t>ミカイホウ</t>
    </rPh>
    <phoneticPr fontId="4"/>
  </si>
  <si>
    <t>　　　2.南笠東小学校のグラウンドおよび老上中学校の体育館は、近隣住民への影響を考慮し、</t>
    <rPh sb="20" eb="21">
      <t>オイ</t>
    </rPh>
    <rPh sb="21" eb="22">
      <t>カミ</t>
    </rPh>
    <rPh sb="22" eb="25">
      <t>チュウガッコウ</t>
    </rPh>
    <rPh sb="26" eb="29">
      <t>タイイクカン</t>
    </rPh>
    <phoneticPr fontId="4"/>
  </si>
  <si>
    <t xml:space="preserve">         開放中止</t>
    <phoneticPr fontId="4"/>
  </si>
  <si>
    <t>１０７． 図書館利用状況</t>
    <rPh sb="5" eb="8">
      <t>トショカン</t>
    </rPh>
    <rPh sb="8" eb="10">
      <t>リヨウ</t>
    </rPh>
    <rPh sb="10" eb="12">
      <t>ジョウキョウ</t>
    </rPh>
    <phoneticPr fontId="4"/>
  </si>
  <si>
    <t>蔵書冊数（千冊）</t>
    <rPh sb="0" eb="2">
      <t>ゾウショ</t>
    </rPh>
    <rPh sb="2" eb="4">
      <t>サッスウ</t>
    </rPh>
    <rPh sb="5" eb="6">
      <t>セン</t>
    </rPh>
    <rPh sb="6" eb="7">
      <t>サツ</t>
    </rPh>
    <phoneticPr fontId="4"/>
  </si>
  <si>
    <t>貸出利用者数</t>
    <rPh sb="0" eb="2">
      <t>カシダシ</t>
    </rPh>
    <rPh sb="2" eb="4">
      <t>リヨウ</t>
    </rPh>
    <rPh sb="4" eb="5">
      <t>シャ</t>
    </rPh>
    <rPh sb="5" eb="6">
      <t>スウ</t>
    </rPh>
    <phoneticPr fontId="4"/>
  </si>
  <si>
    <t>貸出冊数（千冊）</t>
    <rPh sb="0" eb="2">
      <t>カシダシ</t>
    </rPh>
    <rPh sb="2" eb="4">
      <t>サッスウ</t>
    </rPh>
    <rPh sb="5" eb="6">
      <t>セン</t>
    </rPh>
    <rPh sb="6" eb="7">
      <t>サツ</t>
    </rPh>
    <phoneticPr fontId="4"/>
  </si>
  <si>
    <t xml:space="preserve">   うち</t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</si>
  <si>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</si>
  <si>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</si>
  <si>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児童書</t>
    <rPh sb="0" eb="3">
      <t>ジドウショ</t>
    </rPh>
    <phoneticPr fontId="4"/>
  </si>
  <si>
    <t>うち児童</t>
    <rPh sb="2" eb="4">
      <t>ジドウ</t>
    </rPh>
    <phoneticPr fontId="4"/>
  </si>
  <si>
    <t>（団体）</t>
    <rPh sb="1" eb="3">
      <t>ダンタイ</t>
    </rPh>
    <phoneticPr fontId="4"/>
  </si>
  <si>
    <t>資料：図書館、南草津図書館</t>
    <rPh sb="0" eb="2">
      <t>シリョウ</t>
    </rPh>
    <rPh sb="3" eb="6">
      <t>トショカン</t>
    </rPh>
    <rPh sb="7" eb="10">
      <t>ミナミクサツ</t>
    </rPh>
    <rPh sb="10" eb="13">
      <t>トショカン</t>
    </rPh>
    <phoneticPr fontId="4"/>
  </si>
  <si>
    <t>（注）1.児童は、中学生までを対象とする</t>
    <rPh sb="1" eb="2">
      <t>チュウ</t>
    </rPh>
    <phoneticPr fontId="4"/>
  </si>
  <si>
    <t xml:space="preserve">      2.蔵書冊数は、雑誌・視聴覚資料を含む</t>
    <rPh sb="8" eb="10">
      <t>ゾウショ</t>
    </rPh>
    <rPh sb="10" eb="12">
      <t>サッスウ</t>
    </rPh>
    <rPh sb="14" eb="16">
      <t>ザッシ</t>
    </rPh>
    <rPh sb="17" eb="20">
      <t>シチョウカク</t>
    </rPh>
    <rPh sb="20" eb="22">
      <t>シリョウ</t>
    </rPh>
    <rPh sb="23" eb="24">
      <t>フク</t>
    </rPh>
    <phoneticPr fontId="4"/>
  </si>
  <si>
    <r>
      <t xml:space="preserve">      3.貸出利用者数は、当該年度で1</t>
    </r>
    <r>
      <rPr>
        <sz val="11"/>
        <rFont val="ＭＳ Ｐゴシック"/>
        <family val="3"/>
        <charset val="128"/>
      </rPr>
      <t>回以上貸出利用をした人数（延べ人数ではありません）</t>
    </r>
    <rPh sb="8" eb="10">
      <t>カシダシ</t>
    </rPh>
    <rPh sb="10" eb="13">
      <t>リヨウシャ</t>
    </rPh>
    <rPh sb="13" eb="14">
      <t>スウ</t>
    </rPh>
    <rPh sb="16" eb="18">
      <t>トウガイ</t>
    </rPh>
    <rPh sb="18" eb="20">
      <t>ネンド</t>
    </rPh>
    <rPh sb="22" eb="23">
      <t>カイ</t>
    </rPh>
    <rPh sb="23" eb="25">
      <t>イジョウ</t>
    </rPh>
    <rPh sb="25" eb="27">
      <t>カシダシ</t>
    </rPh>
    <rPh sb="27" eb="29">
      <t>リヨウ</t>
    </rPh>
    <rPh sb="32" eb="34">
      <t>ニンズウ</t>
    </rPh>
    <rPh sb="35" eb="36">
      <t>ノ</t>
    </rPh>
    <rPh sb="37" eb="39">
      <t>ニンズウ</t>
    </rPh>
    <phoneticPr fontId="4"/>
  </si>
  <si>
    <r>
      <t xml:space="preserve">      4.</t>
    </r>
    <r>
      <rPr>
        <sz val="11"/>
        <rFont val="ＭＳ Ｐゴシック"/>
        <family val="3"/>
        <charset val="128"/>
      </rPr>
      <t>数値は、四捨五入</t>
    </r>
    <rPh sb="8" eb="10">
      <t>スウチ</t>
    </rPh>
    <rPh sb="12" eb="16">
      <t>シシャゴニュウ</t>
    </rPh>
    <phoneticPr fontId="4"/>
  </si>
  <si>
    <t>１０８． 指定文化財等の現況</t>
    <rPh sb="5" eb="7">
      <t>シテイ</t>
    </rPh>
    <rPh sb="7" eb="10">
      <t>ブンカザイ</t>
    </rPh>
    <rPh sb="10" eb="11">
      <t>トウ</t>
    </rPh>
    <rPh sb="12" eb="14">
      <t>ゲンキョウ</t>
    </rPh>
    <phoneticPr fontId="4"/>
  </si>
  <si>
    <t>１０９． 宗教法人事業所数</t>
    <rPh sb="5" eb="7">
      <t>シュウキョウ</t>
    </rPh>
    <rPh sb="7" eb="9">
      <t>ホウジン</t>
    </rPh>
    <rPh sb="9" eb="12">
      <t>ジギョウショ</t>
    </rPh>
    <rPh sb="12" eb="13">
      <t>スウ</t>
    </rPh>
    <phoneticPr fontId="4"/>
  </si>
  <si>
    <t>（単位：事業所）</t>
    <rPh sb="1" eb="3">
      <t>タンイ</t>
    </rPh>
    <rPh sb="4" eb="7">
      <t>ジギョウショ</t>
    </rPh>
    <phoneticPr fontId="4"/>
  </si>
  <si>
    <t>区　　　　分</t>
    <rPh sb="0" eb="6">
      <t>クブン</t>
    </rPh>
    <phoneticPr fontId="4"/>
  </si>
  <si>
    <t>国指定等</t>
    <rPh sb="0" eb="1">
      <t>クニ</t>
    </rPh>
    <rPh sb="1" eb="3">
      <t>シテイ</t>
    </rPh>
    <rPh sb="3" eb="4">
      <t>トウ</t>
    </rPh>
    <phoneticPr fontId="4"/>
  </si>
  <si>
    <t>県指定</t>
    <rPh sb="0" eb="1">
      <t>ケン</t>
    </rPh>
    <rPh sb="1" eb="3">
      <t>シテイ</t>
    </rPh>
    <phoneticPr fontId="4"/>
  </si>
  <si>
    <t>市指定</t>
    <rPh sb="0" eb="1">
      <t>シ</t>
    </rPh>
    <rPh sb="1" eb="3">
      <t>シテイ</t>
    </rPh>
    <phoneticPr fontId="4"/>
  </si>
  <si>
    <t>総    数</t>
    <rPh sb="0" eb="6">
      <t>ソウスウ</t>
    </rPh>
    <phoneticPr fontId="4"/>
  </si>
  <si>
    <t>神道系</t>
    <rPh sb="0" eb="1">
      <t>カミ</t>
    </rPh>
    <rPh sb="1" eb="2">
      <t>ミチ</t>
    </rPh>
    <rPh sb="2" eb="3">
      <t>ケイ</t>
    </rPh>
    <phoneticPr fontId="4"/>
  </si>
  <si>
    <t>仏教系</t>
    <rPh sb="0" eb="2">
      <t>ブッキョウ</t>
    </rPh>
    <rPh sb="2" eb="3">
      <t>ケイ</t>
    </rPh>
    <phoneticPr fontId="4"/>
  </si>
  <si>
    <t>キリスト教系</t>
    <rPh sb="4" eb="5">
      <t>キョウ</t>
    </rPh>
    <rPh sb="5" eb="6">
      <t>ケイ</t>
    </rPh>
    <phoneticPr fontId="4"/>
  </si>
  <si>
    <t>その他</t>
    <rPh sb="0" eb="3">
      <t>ソノタ</t>
    </rPh>
    <phoneticPr fontId="4"/>
  </si>
  <si>
    <t>滋賀県</t>
    <rPh sb="0" eb="3">
      <t>シガケン</t>
    </rPh>
    <phoneticPr fontId="4"/>
  </si>
  <si>
    <t>草津市</t>
    <rPh sb="0" eb="3">
      <t>クサツシ</t>
    </rPh>
    <phoneticPr fontId="4"/>
  </si>
  <si>
    <t>有形文化財</t>
    <rPh sb="0" eb="2">
      <t>ユウケイ</t>
    </rPh>
    <rPh sb="2" eb="5">
      <t>ブンカザイ</t>
    </rPh>
    <phoneticPr fontId="4"/>
  </si>
  <si>
    <t>　　　建　造　物</t>
    <rPh sb="3" eb="8">
      <t>ケンゾウブツ</t>
    </rPh>
    <phoneticPr fontId="4"/>
  </si>
  <si>
    <t>平成  3年　</t>
    <rPh sb="0" eb="2">
      <t>ヘイセイ</t>
    </rPh>
    <rPh sb="5" eb="6">
      <t>ネン</t>
    </rPh>
    <phoneticPr fontId="4"/>
  </si>
  <si>
    <t>美術工芸品</t>
    <rPh sb="0" eb="2">
      <t>ビジュツ</t>
    </rPh>
    <rPh sb="2" eb="5">
      <t>コウゲイヒン</t>
    </rPh>
    <phoneticPr fontId="4"/>
  </si>
  <si>
    <t>絵　　　 画</t>
    <rPh sb="0" eb="6">
      <t>カイガ</t>
    </rPh>
    <phoneticPr fontId="4"/>
  </si>
  <si>
    <t>平成  8年　</t>
    <rPh sb="0" eb="2">
      <t>ヘイセイ</t>
    </rPh>
    <rPh sb="5" eb="6">
      <t>ネン</t>
    </rPh>
    <phoneticPr fontId="4"/>
  </si>
  <si>
    <t>彫　　　 刻</t>
    <rPh sb="0" eb="6">
      <t>チョウコク</t>
    </rPh>
    <phoneticPr fontId="4"/>
  </si>
  <si>
    <t>平成13年　</t>
    <rPh sb="0" eb="2">
      <t>ヘイセイ</t>
    </rPh>
    <rPh sb="4" eb="5">
      <t>ネン</t>
    </rPh>
    <phoneticPr fontId="4"/>
  </si>
  <si>
    <t>工　芸　品</t>
    <rPh sb="0" eb="5">
      <t>コウゲイヒン</t>
    </rPh>
    <phoneticPr fontId="4"/>
  </si>
  <si>
    <t>-</t>
  </si>
  <si>
    <t>平成16年　</t>
    <rPh sb="0" eb="2">
      <t>ヘイセイ</t>
    </rPh>
    <rPh sb="4" eb="5">
      <t>ネン</t>
    </rPh>
    <phoneticPr fontId="4"/>
  </si>
  <si>
    <t>書籍・典籍・古文書等</t>
    <rPh sb="0" eb="2">
      <t>ショセキ</t>
    </rPh>
    <rPh sb="3" eb="5">
      <t>テンセキ</t>
    </rPh>
    <rPh sb="6" eb="7">
      <t>コ</t>
    </rPh>
    <rPh sb="7" eb="9">
      <t>コブンショ</t>
    </rPh>
    <rPh sb="9" eb="10">
      <t>トウ</t>
    </rPh>
    <phoneticPr fontId="4"/>
  </si>
  <si>
    <t>平成18年　</t>
    <rPh sb="0" eb="2">
      <t>ヘイセイ</t>
    </rPh>
    <rPh sb="4" eb="5">
      <t>ネン</t>
    </rPh>
    <phoneticPr fontId="4"/>
  </si>
  <si>
    <t>考古資料</t>
    <rPh sb="0" eb="2">
      <t>コウコ</t>
    </rPh>
    <rPh sb="2" eb="4">
      <t>シリョウ</t>
    </rPh>
    <phoneticPr fontId="4"/>
  </si>
  <si>
    <r>
      <t xml:space="preserve">  平成21</t>
    </r>
    <r>
      <rPr>
        <sz val="11"/>
        <rFont val="ＭＳ Ｐゴシック"/>
        <family val="3"/>
        <charset val="128"/>
      </rPr>
      <t>年　</t>
    </r>
    <rPh sb="2" eb="4">
      <t>ヘイセイ</t>
    </rPh>
    <rPh sb="6" eb="7">
      <t>ネン</t>
    </rPh>
    <phoneticPr fontId="4"/>
  </si>
  <si>
    <t>歴史資料</t>
    <rPh sb="0" eb="2">
      <t>レキシ</t>
    </rPh>
    <rPh sb="2" eb="4">
      <t>シリョウ</t>
    </rPh>
    <phoneticPr fontId="4"/>
  </si>
  <si>
    <r>
      <t xml:space="preserve">  平成26</t>
    </r>
    <r>
      <rPr>
        <sz val="11"/>
        <rFont val="ＭＳ Ｐゴシック"/>
        <family val="3"/>
        <charset val="128"/>
      </rPr>
      <t>年　</t>
    </r>
    <rPh sb="2" eb="4">
      <t>ヘイセイ</t>
    </rPh>
    <rPh sb="6" eb="7">
      <t>ネン</t>
    </rPh>
    <phoneticPr fontId="4"/>
  </si>
  <si>
    <t>無 形 文 化 財</t>
    <rPh sb="0" eb="3">
      <t>ムケイ</t>
    </rPh>
    <rPh sb="4" eb="9">
      <t>ブンカザイ</t>
    </rPh>
    <phoneticPr fontId="4"/>
  </si>
  <si>
    <t>④</t>
  </si>
  <si>
    <t>民俗
文化財</t>
    <rPh sb="0" eb="2">
      <t>ミンゾク</t>
    </rPh>
    <rPh sb="3" eb="6">
      <t>ブンカザイ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</si>
  <si>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</si>
  <si>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資料：経済センサス‐基礎調査（平成26年7月1日）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ヘイセイ</t>
    </rPh>
    <rPh sb="19" eb="20">
      <t>ネン</t>
    </rPh>
    <rPh sb="21" eb="22">
      <t>ツキ</t>
    </rPh>
    <rPh sb="23" eb="24">
      <t>ヒ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</si>
  <si>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</si>
  <si>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r>
      <t>　　　　（平成1</t>
    </r>
    <r>
      <rPr>
        <sz val="11"/>
        <rFont val="ＭＳ Ｐゴシック"/>
        <family val="3"/>
        <charset val="128"/>
      </rPr>
      <t>8年度までは、事業所統計調査および事業所・企業統計調査）</t>
    </r>
    <rPh sb="5" eb="7">
      <t>ヘイセイ</t>
    </rPh>
    <rPh sb="9" eb="11">
      <t>ネンド</t>
    </rPh>
    <rPh sb="15" eb="18">
      <t>ジギョウショ</t>
    </rPh>
    <rPh sb="18" eb="20">
      <t>トウケイ</t>
    </rPh>
    <rPh sb="20" eb="22">
      <t>チョウサ</t>
    </rPh>
    <rPh sb="25" eb="28">
      <t>ジギョウショ</t>
    </rPh>
    <rPh sb="29" eb="31">
      <t>キギョウ</t>
    </rPh>
    <rPh sb="31" eb="33">
      <t>トウケイ</t>
    </rPh>
    <rPh sb="33" eb="35">
      <t>チョウサ</t>
    </rPh>
    <phoneticPr fontId="4"/>
  </si>
  <si>
    <t>記念物</t>
    <rPh sb="0" eb="3">
      <t>キネンブツ</t>
    </rPh>
    <phoneticPr fontId="4"/>
  </si>
  <si>
    <t>史　　　　跡</t>
    <rPh sb="0" eb="6">
      <t>シセキ</t>
    </rPh>
    <phoneticPr fontId="4"/>
  </si>
  <si>
    <t>名　　　　勝</t>
    <rPh sb="0" eb="6">
      <t>メイショウ</t>
    </rPh>
    <phoneticPr fontId="4"/>
  </si>
  <si>
    <t>天然記念物</t>
    <rPh sb="0" eb="5">
      <t>テンネンキネンブツ</t>
    </rPh>
    <phoneticPr fontId="4"/>
  </si>
  <si>
    <t>名勝 ・史跡</t>
    <rPh sb="0" eb="2">
      <t>メイショウ</t>
    </rPh>
    <rPh sb="4" eb="6">
      <t>シセキ</t>
    </rPh>
    <phoneticPr fontId="4"/>
  </si>
  <si>
    <t>選定</t>
    <rPh sb="0" eb="2">
      <t>センテイ</t>
    </rPh>
    <phoneticPr fontId="4"/>
  </si>
  <si>
    <t>重要文化的景観</t>
    <rPh sb="0" eb="2">
      <t>ジュウヨウ</t>
    </rPh>
    <rPh sb="2" eb="5">
      <t>ブンカテキ</t>
    </rPh>
    <rPh sb="5" eb="7">
      <t>ケイカン</t>
    </rPh>
    <phoneticPr fontId="4"/>
  </si>
  <si>
    <t>伝統的建造物群</t>
    <rPh sb="0" eb="3">
      <t>デントウテキ</t>
    </rPh>
    <rPh sb="3" eb="6">
      <t>ケンゾウブツ</t>
    </rPh>
    <rPh sb="6" eb="7">
      <t>グン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</si>
  <si>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</si>
  <si>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①</t>
    <phoneticPr fontId="4"/>
  </si>
  <si>
    <t>選択</t>
    <rPh sb="0" eb="2">
      <t>センタク</t>
    </rPh>
    <phoneticPr fontId="4"/>
  </si>
  <si>
    <t>無形文化財</t>
    <rPh sb="0" eb="2">
      <t>ムケイ</t>
    </rPh>
    <rPh sb="2" eb="5">
      <t>ブンカザイ</t>
    </rPh>
    <phoneticPr fontId="4"/>
  </si>
  <si>
    <t>登録</t>
    <rPh sb="0" eb="2">
      <t>トウロク</t>
    </rPh>
    <phoneticPr fontId="4"/>
  </si>
  <si>
    <t>有形文化財（建造物）</t>
    <rPh sb="0" eb="2">
      <t>ユウケイ</t>
    </rPh>
    <rPh sb="2" eb="5">
      <t>ブンカザイ</t>
    </rPh>
    <rPh sb="6" eb="8">
      <t>ケンゾウ</t>
    </rPh>
    <rPh sb="8" eb="9">
      <t>ブツ</t>
    </rPh>
    <phoneticPr fontId="4"/>
  </si>
  <si>
    <t>有形文化財（美術工芸品）</t>
    <rPh sb="0" eb="2">
      <t>ユウケイ</t>
    </rPh>
    <rPh sb="2" eb="5">
      <t>ブンカザイ</t>
    </rPh>
    <rPh sb="6" eb="8">
      <t>ビジュツ</t>
    </rPh>
    <rPh sb="8" eb="11">
      <t>コウゲイヒン</t>
    </rPh>
    <phoneticPr fontId="4"/>
  </si>
  <si>
    <t>総　　　　数</t>
    <rPh sb="0" eb="6">
      <t>ソウスウ</t>
    </rPh>
    <phoneticPr fontId="4"/>
  </si>
  <si>
    <t>⑤</t>
  </si>
  <si>
    <t>資料：文化財保護課</t>
    <rPh sb="0" eb="2">
      <t>シリョウ</t>
    </rPh>
    <rPh sb="3" eb="6">
      <t>ブンカザイ</t>
    </rPh>
    <rPh sb="6" eb="8">
      <t>ホゴ</t>
    </rPh>
    <rPh sb="8" eb="9">
      <t>カ</t>
    </rPh>
    <phoneticPr fontId="4"/>
  </si>
  <si>
    <r>
      <t>（注）1．</t>
    </r>
    <r>
      <rPr>
        <sz val="11"/>
        <rFont val="ＭＳ Ｐゴシック"/>
        <family val="3"/>
        <charset val="128"/>
      </rPr>
      <t>平成28年2月1日現在</t>
    </r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ゲンザイ</t>
    </rPh>
    <phoneticPr fontId="4"/>
  </si>
  <si>
    <t>　　　2．国指定文化財の有形文化財のうち（）内の数値は、「国宝」を示し、内数である</t>
    <rPh sb="5" eb="6">
      <t>クニ</t>
    </rPh>
    <rPh sb="6" eb="8">
      <t>シテイ</t>
    </rPh>
    <rPh sb="8" eb="11">
      <t>ブンカザイ</t>
    </rPh>
    <rPh sb="12" eb="14">
      <t>ユウケイ</t>
    </rPh>
    <rPh sb="14" eb="17">
      <t>ブンカザイ</t>
    </rPh>
    <rPh sb="22" eb="23">
      <t>ナイ</t>
    </rPh>
    <rPh sb="24" eb="26">
      <t>スウチ</t>
    </rPh>
    <rPh sb="29" eb="31">
      <t>コクホウ</t>
    </rPh>
    <rPh sb="33" eb="34">
      <t>シメ</t>
    </rPh>
    <rPh sb="36" eb="37">
      <t>ウチ</t>
    </rPh>
    <rPh sb="37" eb="38">
      <t>スウ</t>
    </rPh>
    <phoneticPr fontId="4"/>
  </si>
  <si>
    <t>　　　3．国指定文化財の史跡・名勝・天然記念物のうち（）内の数値は、「特別」を示し、内数である</t>
    <rPh sb="5" eb="6">
      <t>クニ</t>
    </rPh>
    <rPh sb="6" eb="8">
      <t>シテイ</t>
    </rPh>
    <rPh sb="8" eb="11">
      <t>ブンカザイ</t>
    </rPh>
    <rPh sb="12" eb="14">
      <t>シセキ</t>
    </rPh>
    <rPh sb="15" eb="17">
      <t>メイショウ</t>
    </rPh>
    <rPh sb="18" eb="20">
      <t>テンネン</t>
    </rPh>
    <rPh sb="20" eb="23">
      <t>キネンブツ</t>
    </rPh>
    <rPh sb="28" eb="29">
      <t>ナイ</t>
    </rPh>
    <rPh sb="30" eb="32">
      <t>スウチ</t>
    </rPh>
    <rPh sb="35" eb="37">
      <t>トクベツ</t>
    </rPh>
    <rPh sb="39" eb="40">
      <t>シメ</t>
    </rPh>
    <rPh sb="42" eb="44">
      <t>ウチスウ</t>
    </rPh>
    <phoneticPr fontId="4"/>
  </si>
  <si>
    <t>　　　4．無形文化財・選定保存技術のうち○内の数値は、「認定者数・団体数」を示す</t>
    <rPh sb="5" eb="7">
      <t>ムケイ</t>
    </rPh>
    <rPh sb="7" eb="10">
      <t>ブンカザイ</t>
    </rPh>
    <rPh sb="11" eb="13">
      <t>センテイ</t>
    </rPh>
    <rPh sb="13" eb="15">
      <t>ホゾン</t>
    </rPh>
    <rPh sb="15" eb="17">
      <t>ギジュツ</t>
    </rPh>
    <rPh sb="21" eb="22">
      <t>ナイ</t>
    </rPh>
    <rPh sb="23" eb="25">
      <t>スウチ</t>
    </rPh>
    <rPh sb="28" eb="31">
      <t>ニンテイシャ</t>
    </rPh>
    <rPh sb="31" eb="32">
      <t>スウ</t>
    </rPh>
    <rPh sb="33" eb="35">
      <t>ダンタイ</t>
    </rPh>
    <rPh sb="35" eb="36">
      <t>スウ</t>
    </rPh>
    <rPh sb="38" eb="39">
      <t>シメ</t>
    </rPh>
    <phoneticPr fontId="4"/>
  </si>
  <si>
    <t>　　　5．有形文化財・無形文化財・民俗文化財・記念物の欄は、「指定」を示す</t>
    <rPh sb="5" eb="7">
      <t>ユウケイ</t>
    </rPh>
    <rPh sb="7" eb="10">
      <t>ブンカザイ</t>
    </rPh>
    <rPh sb="11" eb="13">
      <t>ムケイ</t>
    </rPh>
    <rPh sb="13" eb="16">
      <t>ブンカザイ</t>
    </rPh>
    <rPh sb="17" eb="19">
      <t>ミンゾク</t>
    </rPh>
    <rPh sb="19" eb="22">
      <t>ブンカザイ</t>
    </rPh>
    <rPh sb="23" eb="26">
      <t>キネンブツ</t>
    </rPh>
    <rPh sb="27" eb="28">
      <t>ラン</t>
    </rPh>
    <rPh sb="31" eb="33">
      <t>シテイ</t>
    </rPh>
    <rPh sb="35" eb="36">
      <t>シメ</t>
    </rPh>
    <phoneticPr fontId="4"/>
  </si>
  <si>
    <t>１１０． 史跡草津宿本陣入館者数</t>
    <phoneticPr fontId="4"/>
  </si>
  <si>
    <t>総  数</t>
    <rPh sb="0" eb="4">
      <t>ソウスウ</t>
    </rPh>
    <phoneticPr fontId="4"/>
  </si>
  <si>
    <t>1月</t>
    <rPh sb="1" eb="2">
      <t>ツキ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</si>
  <si>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</si>
  <si>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</si>
  <si>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</si>
  <si>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</si>
  <si>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</si>
  <si>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</si>
  <si>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</si>
  <si>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</si>
  <si>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</si>
  <si>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</si>
  <si>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</si>
  <si>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資料:草津宿街道交流館</t>
    <rPh sb="0" eb="2">
      <t>シリョウ</t>
    </rPh>
    <rPh sb="3" eb="5">
      <t>クサツ</t>
    </rPh>
    <rPh sb="5" eb="6">
      <t>ジュク</t>
    </rPh>
    <rPh sb="6" eb="8">
      <t>カイドウ</t>
    </rPh>
    <rPh sb="8" eb="10">
      <t>コウリュウ</t>
    </rPh>
    <rPh sb="10" eb="11">
      <t>カン</t>
    </rPh>
    <phoneticPr fontId="4"/>
  </si>
  <si>
    <t>１１１． 水生植物公園みずの森入園者数</t>
    <rPh sb="5" eb="7">
      <t>スイセイ</t>
    </rPh>
    <rPh sb="7" eb="11">
      <t>ショクブツエン</t>
    </rPh>
    <rPh sb="14" eb="15">
      <t>モリ</t>
    </rPh>
    <rPh sb="15" eb="17">
      <t>ニュウエン</t>
    </rPh>
    <rPh sb="17" eb="18">
      <t>ニュウカンシャ</t>
    </rPh>
    <rPh sb="18" eb="19">
      <t>スウ</t>
    </rPh>
    <phoneticPr fontId="4"/>
  </si>
  <si>
    <t>資料：水生植物公園みずの森</t>
    <rPh sb="0" eb="2">
      <t>シリョウ</t>
    </rPh>
    <rPh sb="3" eb="5">
      <t>スイセイ</t>
    </rPh>
    <rPh sb="5" eb="7">
      <t>ショクブツ</t>
    </rPh>
    <rPh sb="7" eb="9">
      <t>コウエン</t>
    </rPh>
    <rPh sb="12" eb="13">
      <t>モリ</t>
    </rPh>
    <phoneticPr fontId="4"/>
  </si>
  <si>
    <t>１１２． 滋賀県立琵琶湖博物館入館者数</t>
    <rPh sb="5" eb="8">
      <t>シガケン</t>
    </rPh>
    <rPh sb="8" eb="9">
      <t>リツ</t>
    </rPh>
    <rPh sb="9" eb="12">
      <t>ビワコ</t>
    </rPh>
    <rPh sb="12" eb="15">
      <t>ハクブツカン</t>
    </rPh>
    <rPh sb="15" eb="18">
      <t>ニュウカンシャ</t>
    </rPh>
    <rPh sb="18" eb="19">
      <t>スウ</t>
    </rPh>
    <phoneticPr fontId="4"/>
  </si>
  <si>
    <t>資料：滋賀県立琵琶湖博物館</t>
    <rPh sb="0" eb="2">
      <t>シリョウ</t>
    </rPh>
    <rPh sb="3" eb="5">
      <t>シガ</t>
    </rPh>
    <rPh sb="5" eb="7">
      <t>ケンリツ</t>
    </rPh>
    <rPh sb="7" eb="10">
      <t>ビワコ</t>
    </rPh>
    <rPh sb="10" eb="13">
      <t>ハクブツカン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</si>
</sst>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¥&quot;#,##0;[Red]&quot;¥&quot;\-#,##0"/>
    <numFmt numFmtId="176" formatCode="0.0_);[Red]\(0.0\)"/>
    <numFmt numFmtId="177" formatCode="#,##0.0_);[Red]\(#,##0.0\)"/>
    <numFmt numFmtId="178" formatCode="#,##0;[Red]#,##0"/>
    <numFmt numFmtId="179" formatCode="#,##0_ "/>
    <numFmt numFmtId="180" formatCode="0.0_ "/>
    <numFmt numFmtId="181" formatCode="#,##0_);[Red]\(#,##0\)"/>
    <numFmt numFmtId="182" formatCode="0.0;[Red]0.0"/>
    <numFmt numFmtId="183" formatCode="#,##0.0_ "/>
    <numFmt numFmtId="184" formatCode="0_ "/>
    <numFmt numFmtId="185" formatCode="#,##0_ ;[Red]\-#,##0\ "/>
    <numFmt numFmtId="186" formatCode="#,##0.0_ ;[Red]\-#,##0.0\ "/>
    <numFmt numFmtId="187" formatCode="0_);[Red]\(0\)"/>
    <numFmt numFmtId="188" formatCode="#,##0_);\(#,##0\)"/>
    <numFmt numFmtId="189" formatCode="0_);\(0\)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>
      <alignment horizontal="distributed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distributed"/>
    </xf>
    <xf numFmtId="0" fontId="0" fillId="0" borderId="11" xfId="0" applyFont="1" applyFill="1" applyBorder="1" applyAlignment="1"/>
    <xf numFmtId="0" fontId="0" fillId="0" borderId="1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0" xfId="0" applyFont="1" applyFill="1" applyBorder="1" applyAlignment="1"/>
    <xf numFmtId="0" fontId="0" fillId="0" borderId="15" xfId="0" applyFont="1" applyFill="1" applyBorder="1" applyAlignment="1"/>
    <xf numFmtId="0" fontId="0" fillId="0" borderId="10" xfId="0" applyFont="1" applyFill="1" applyBorder="1" applyAlignment="1">
      <alignment horizontal="center"/>
    </xf>
    <xf numFmtId="38" fontId="0" fillId="0" borderId="0" xfId="0" applyNumberFormat="1" applyFont="1" applyFill="1" applyBorder="1" applyAlignment="1"/>
    <xf numFmtId="176" fontId="0" fillId="0" borderId="15" xfId="0" applyNumberFormat="1" applyFont="1" applyFill="1" applyBorder="1" applyAlignment="1">
      <alignment horizontal="right"/>
    </xf>
    <xf numFmtId="177" fontId="0" fillId="0" borderId="15" xfId="0" applyNumberFormat="1" applyFont="1" applyFill="1" applyBorder="1" applyAlignment="1"/>
    <xf numFmtId="38" fontId="0" fillId="0" borderId="0" xfId="1" applyFont="1" applyFill="1" applyBorder="1" applyAlignment="1"/>
    <xf numFmtId="176" fontId="0" fillId="0" borderId="15" xfId="0" applyNumberFormat="1" applyFont="1" applyFill="1" applyBorder="1" applyAlignment="1"/>
    <xf numFmtId="178" fontId="0" fillId="0" borderId="0" xfId="0" applyNumberFormat="1" applyFont="1" applyFill="1" applyBorder="1" applyAlignment="1"/>
    <xf numFmtId="0" fontId="0" fillId="0" borderId="10" xfId="0" applyFont="1" applyFill="1" applyBorder="1" applyAlignment="1"/>
    <xf numFmtId="0" fontId="0" fillId="0" borderId="0" xfId="0" applyNumberFormat="1" applyFont="1" applyFill="1" applyBorder="1" applyAlignment="1">
      <alignment horizontal="right"/>
    </xf>
    <xf numFmtId="179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ont="1" applyFill="1" applyBorder="1" applyAlignment="1"/>
    <xf numFmtId="0" fontId="0" fillId="0" borderId="0" xfId="0" applyNumberForma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/>
    <xf numFmtId="0" fontId="0" fillId="0" borderId="12" xfId="0" applyFont="1" applyFill="1" applyBorder="1" applyAlignment="1"/>
    <xf numFmtId="0" fontId="0" fillId="0" borderId="0" xfId="0" applyFill="1" applyAlignment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distributed"/>
    </xf>
    <xf numFmtId="49" fontId="3" fillId="0" borderId="4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distributed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8" xfId="0" applyFont="1" applyFill="1" applyBorder="1" applyAlignment="1"/>
    <xf numFmtId="0" fontId="0" fillId="0" borderId="10" xfId="0" applyFont="1" applyFill="1" applyBorder="1" applyAlignment="1">
      <alignment horizontal="left"/>
    </xf>
    <xf numFmtId="181" fontId="0" fillId="0" borderId="0" xfId="0" applyNumberFormat="1" applyFont="1" applyFill="1" applyBorder="1" applyAlignment="1">
      <alignment horizontal="right"/>
    </xf>
    <xf numFmtId="182" fontId="0" fillId="0" borderId="15" xfId="0" applyNumberFormat="1" applyFont="1" applyFill="1" applyBorder="1" applyAlignment="1"/>
    <xf numFmtId="0" fontId="0" fillId="0" borderId="10" xfId="0" applyFill="1" applyBorder="1" applyAlignment="1">
      <alignment horizontal="left"/>
    </xf>
    <xf numFmtId="181" fontId="0" fillId="0" borderId="0" xfId="0" applyNumberFormat="1" applyFill="1" applyBorder="1" applyAlignment="1">
      <alignment horizontal="right"/>
    </xf>
    <xf numFmtId="181" fontId="5" fillId="0" borderId="0" xfId="0" applyNumberFormat="1" applyFont="1" applyFill="1" applyBorder="1" applyAlignment="1">
      <alignment horizontal="right"/>
    </xf>
    <xf numFmtId="182" fontId="5" fillId="0" borderId="15" xfId="0" applyNumberFormat="1" applyFont="1" applyFill="1" applyBorder="1" applyAlignment="1"/>
    <xf numFmtId="179" fontId="0" fillId="0" borderId="0" xfId="0" applyNumberFormat="1" applyFill="1" applyBorder="1" applyAlignment="1">
      <alignment vertical="center"/>
    </xf>
    <xf numFmtId="181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5" fillId="0" borderId="12" xfId="0" applyFont="1" applyFill="1" applyBorder="1" applyAlignment="1"/>
    <xf numFmtId="0" fontId="3" fillId="0" borderId="6" xfId="0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horizontal="right"/>
    </xf>
    <xf numFmtId="183" fontId="3" fillId="0" borderId="15" xfId="0" applyNumberFormat="1" applyFont="1" applyFill="1" applyBorder="1" applyAlignment="1">
      <alignment horizontal="right"/>
    </xf>
    <xf numFmtId="179" fontId="0" fillId="0" borderId="0" xfId="0" applyNumberFormat="1" applyFont="1" applyFill="1" applyBorder="1" applyAlignment="1"/>
    <xf numFmtId="180" fontId="0" fillId="0" borderId="15" xfId="0" applyNumberFormat="1" applyFont="1" applyFill="1" applyBorder="1" applyAlignment="1"/>
    <xf numFmtId="0" fontId="0" fillId="0" borderId="10" xfId="0" applyFill="1" applyBorder="1" applyAlignment="1"/>
    <xf numFmtId="179" fontId="5" fillId="0" borderId="0" xfId="0" applyNumberFormat="1" applyFont="1" applyFill="1" applyBorder="1" applyAlignment="1"/>
    <xf numFmtId="180" fontId="5" fillId="0" borderId="15" xfId="0" applyNumberFormat="1" applyFont="1" applyFill="1" applyBorder="1" applyAlignment="1"/>
    <xf numFmtId="179" fontId="3" fillId="0" borderId="0" xfId="0" applyNumberFormat="1" applyFont="1" applyFill="1" applyBorder="1" applyAlignment="1"/>
    <xf numFmtId="183" fontId="3" fillId="0" borderId="15" xfId="0" applyNumberFormat="1" applyFont="1" applyFill="1" applyBorder="1" applyAlignment="1"/>
    <xf numFmtId="183" fontId="0" fillId="0" borderId="15" xfId="0" applyNumberFormat="1" applyFill="1" applyBorder="1" applyAlignment="1"/>
    <xf numFmtId="179" fontId="0" fillId="0" borderId="0" xfId="0" applyNumberFormat="1" applyFont="1" applyFill="1" applyBorder="1" applyAlignment="1">
      <alignment horizontal="right"/>
    </xf>
    <xf numFmtId="183" fontId="0" fillId="0" borderId="15" xfId="0" applyNumberFormat="1" applyFon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6" fontId="0" fillId="0" borderId="0" xfId="0" applyNumberFormat="1" applyFill="1" applyBorder="1" applyAlignment="1">
      <alignment horizontal="right"/>
    </xf>
    <xf numFmtId="179" fontId="0" fillId="0" borderId="1" xfId="0" applyNumberFormat="1" applyFont="1" applyFill="1" applyBorder="1" applyAlignment="1"/>
    <xf numFmtId="183" fontId="0" fillId="0" borderId="12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distributed"/>
    </xf>
    <xf numFmtId="0" fontId="0" fillId="0" borderId="12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183" fontId="0" fillId="0" borderId="15" xfId="0" applyNumberFormat="1" applyFont="1" applyFill="1" applyBorder="1" applyAlignment="1"/>
    <xf numFmtId="184" fontId="0" fillId="0" borderId="0" xfId="0" applyNumberFormat="1" applyFont="1" applyFill="1" applyBorder="1" applyAlignment="1"/>
    <xf numFmtId="184" fontId="0" fillId="0" borderId="15" xfId="0" applyNumberFormat="1" applyFont="1" applyFill="1" applyBorder="1" applyAlignment="1"/>
    <xf numFmtId="0" fontId="0" fillId="0" borderId="10" xfId="0" applyFill="1" applyBorder="1" applyAlignment="1">
      <alignment horizontal="center"/>
    </xf>
    <xf numFmtId="183" fontId="5" fillId="0" borderId="15" xfId="0" applyNumberFormat="1" applyFont="1" applyFill="1" applyBorder="1" applyAlignment="1"/>
    <xf numFmtId="184" fontId="5" fillId="0" borderId="0" xfId="0" applyNumberFormat="1" applyFont="1" applyFill="1" applyBorder="1" applyAlignment="1"/>
    <xf numFmtId="184" fontId="5" fillId="0" borderId="15" xfId="0" applyNumberFormat="1" applyFont="1" applyFill="1" applyBorder="1" applyAlignment="1"/>
    <xf numFmtId="185" fontId="3" fillId="0" borderId="0" xfId="1" applyNumberFormat="1" applyFont="1" applyFill="1" applyBorder="1" applyAlignment="1"/>
    <xf numFmtId="186" fontId="3" fillId="0" borderId="15" xfId="1" applyNumberFormat="1" applyFont="1" applyFill="1" applyBorder="1" applyAlignment="1"/>
    <xf numFmtId="185" fontId="3" fillId="0" borderId="15" xfId="1" applyNumberFormat="1" applyFont="1" applyFill="1" applyBorder="1" applyAlignment="1"/>
    <xf numFmtId="184" fontId="3" fillId="0" borderId="0" xfId="0" applyNumberFormat="1" applyFont="1" applyFill="1" applyBorder="1" applyAlignment="1"/>
    <xf numFmtId="184" fontId="3" fillId="0" borderId="15" xfId="0" applyNumberFormat="1" applyFont="1" applyFill="1" applyBorder="1" applyAlignment="1"/>
    <xf numFmtId="184" fontId="3" fillId="0" borderId="0" xfId="0" applyNumberFormat="1" applyFont="1" applyFill="1" applyBorder="1" applyAlignment="1">
      <alignment horizontal="right"/>
    </xf>
    <xf numFmtId="184" fontId="3" fillId="0" borderId="15" xfId="0" applyNumberFormat="1" applyFont="1" applyFill="1" applyBorder="1" applyAlignment="1">
      <alignment horizontal="right"/>
    </xf>
    <xf numFmtId="185" fontId="3" fillId="0" borderId="0" xfId="1" applyNumberFormat="1" applyFont="1" applyFill="1" applyBorder="1" applyAlignment="1">
      <alignment horizontal="right"/>
    </xf>
    <xf numFmtId="185" fontId="3" fillId="0" borderId="15" xfId="1" applyNumberFormat="1" applyFont="1" applyFill="1" applyBorder="1" applyAlignment="1">
      <alignment horizontal="right"/>
    </xf>
    <xf numFmtId="0" fontId="3" fillId="0" borderId="10" xfId="0" applyFont="1" applyFill="1" applyBorder="1" applyAlignment="1"/>
    <xf numFmtId="0" fontId="3" fillId="0" borderId="15" xfId="0" applyFont="1" applyFill="1" applyBorder="1" applyAlignment="1"/>
    <xf numFmtId="187" fontId="6" fillId="0" borderId="1" xfId="0" applyNumberFormat="1" applyFont="1" applyFill="1" applyBorder="1" applyAlignment="1">
      <alignment horizontal="center"/>
    </xf>
    <xf numFmtId="179" fontId="6" fillId="0" borderId="1" xfId="0" applyNumberFormat="1" applyFont="1" applyFill="1" applyBorder="1" applyAlignment="1">
      <alignment horizontal="right"/>
    </xf>
    <xf numFmtId="183" fontId="6" fillId="0" borderId="12" xfId="0" applyNumberFormat="1" applyFont="1" applyFill="1" applyBorder="1" applyAlignment="1"/>
    <xf numFmtId="179" fontId="3" fillId="0" borderId="0" xfId="0" applyNumberFormat="1" applyFont="1" applyFill="1" applyAlignment="1"/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5" fillId="0" borderId="10" xfId="0" applyFont="1" applyFill="1" applyBorder="1" applyAlignment="1">
      <alignment horizontal="center"/>
    </xf>
    <xf numFmtId="179" fontId="5" fillId="0" borderId="0" xfId="0" applyNumberFormat="1" applyFont="1" applyFill="1" applyBorder="1" applyAlignment="1">
      <alignment horizontal="right"/>
    </xf>
    <xf numFmtId="179" fontId="5" fillId="0" borderId="15" xfId="0" applyNumberFormat="1" applyFont="1" applyFill="1" applyBorder="1" applyAlignment="1">
      <alignment horizontal="right"/>
    </xf>
    <xf numFmtId="0" fontId="5" fillId="0" borderId="0" xfId="0" applyFont="1" applyFill="1" applyAlignment="1"/>
    <xf numFmtId="179" fontId="3" fillId="0" borderId="15" xfId="0" applyNumberFormat="1" applyFont="1" applyFill="1" applyBorder="1" applyAlignment="1"/>
    <xf numFmtId="0" fontId="5" fillId="0" borderId="13" xfId="0" applyFont="1" applyFill="1" applyBorder="1" applyAlignment="1">
      <alignment horizontal="center"/>
    </xf>
    <xf numFmtId="179" fontId="3" fillId="0" borderId="1" xfId="0" applyNumberFormat="1" applyFont="1" applyFill="1" applyBorder="1" applyAlignment="1"/>
    <xf numFmtId="179" fontId="3" fillId="0" borderId="12" xfId="0" applyNumberFormat="1" applyFont="1" applyFill="1" applyBorder="1" applyAlignment="1"/>
    <xf numFmtId="179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/>
    <xf numFmtId="181" fontId="0" fillId="0" borderId="15" xfId="0" applyNumberFormat="1" applyFont="1" applyFill="1" applyBorder="1" applyAlignment="1">
      <alignment horizontal="right"/>
    </xf>
    <xf numFmtId="179" fontId="5" fillId="0" borderId="0" xfId="0" applyNumberFormat="1" applyFont="1" applyFill="1" applyAlignment="1"/>
    <xf numFmtId="181" fontId="0" fillId="0" borderId="0" xfId="0" applyNumberFormat="1" applyFont="1" applyFill="1" applyBorder="1" applyAlignment="1">
      <alignment vertical="center"/>
    </xf>
    <xf numFmtId="181" fontId="0" fillId="0" borderId="15" xfId="0" applyNumberFormat="1" applyFill="1" applyBorder="1" applyAlignment="1">
      <alignment horizontal="right" vertical="center"/>
    </xf>
    <xf numFmtId="181" fontId="0" fillId="0" borderId="0" xfId="0" applyNumberFormat="1" applyFont="1" applyFill="1" applyAlignment="1"/>
    <xf numFmtId="181" fontId="0" fillId="0" borderId="0" xfId="0" applyNumberFormat="1" applyFill="1" applyBorder="1" applyAlignment="1">
      <alignment horizontal="right" vertical="center"/>
    </xf>
    <xf numFmtId="181" fontId="0" fillId="0" borderId="15" xfId="0" applyNumberForma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wrapText="1"/>
    </xf>
    <xf numFmtId="0" fontId="0" fillId="0" borderId="10" xfId="0" applyNumberFormat="1" applyFill="1" applyBorder="1" applyAlignment="1">
      <alignment wrapText="1"/>
    </xf>
    <xf numFmtId="0" fontId="0" fillId="0" borderId="10" xfId="0" applyFill="1" applyBorder="1" applyAlignment="1">
      <alignment horizontal="left" wrapText="1"/>
    </xf>
    <xf numFmtId="0" fontId="0" fillId="0" borderId="1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8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5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left"/>
    </xf>
    <xf numFmtId="181" fontId="0" fillId="0" borderId="15" xfId="0" applyNumberFormat="1" applyFont="1" applyFill="1" applyBorder="1" applyAlignment="1">
      <alignment horizontal="center"/>
    </xf>
    <xf numFmtId="181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/>
    <xf numFmtId="181" fontId="3" fillId="0" borderId="0" xfId="1" applyNumberFormat="1" applyFont="1" applyFill="1" applyBorder="1" applyAlignment="1">
      <alignment horizontal="right"/>
    </xf>
    <xf numFmtId="181" fontId="0" fillId="0" borderId="0" xfId="0" applyNumberFormat="1" applyFont="1" applyFill="1" applyBorder="1" applyAlignment="1"/>
    <xf numFmtId="181" fontId="0" fillId="0" borderId="0" xfId="0" applyNumberFormat="1" applyFont="1" applyFill="1" applyBorder="1" applyAlignment="1">
      <alignment horizontal="center"/>
    </xf>
    <xf numFmtId="0" fontId="5" fillId="0" borderId="13" xfId="0" applyFont="1" applyFill="1" applyBorder="1" applyAlignment="1"/>
    <xf numFmtId="181" fontId="0" fillId="0" borderId="1" xfId="0" applyNumberFormat="1" applyFont="1" applyFill="1" applyBorder="1" applyAlignment="1">
      <alignment horizontal="right"/>
    </xf>
    <xf numFmtId="181" fontId="3" fillId="0" borderId="1" xfId="1" applyNumberFormat="1" applyFont="1" applyFill="1" applyBorder="1" applyAlignment="1">
      <alignment horizontal="right"/>
    </xf>
    <xf numFmtId="181" fontId="3" fillId="0" borderId="12" xfId="1" applyNumberFormat="1" applyFont="1" applyFill="1" applyBorder="1" applyAlignment="1"/>
    <xf numFmtId="179" fontId="5" fillId="0" borderId="8" xfId="0" applyNumberFormat="1" applyFont="1" applyFill="1" applyBorder="1" applyAlignment="1">
      <alignment horizontal="center"/>
    </xf>
    <xf numFmtId="179" fontId="5" fillId="0" borderId="14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15" xfId="0" applyFont="1" applyFill="1" applyBorder="1" applyAlignment="1"/>
    <xf numFmtId="181" fontId="0" fillId="0" borderId="0" xfId="1" applyNumberFormat="1" applyFont="1" applyFill="1" applyBorder="1" applyAlignment="1">
      <alignment horizontal="center"/>
    </xf>
    <xf numFmtId="181" fontId="0" fillId="0" borderId="1" xfId="0" applyNumberFormat="1" applyFont="1" applyFill="1" applyBorder="1" applyAlignment="1">
      <alignment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>
      <alignment horizontal="center"/>
    </xf>
    <xf numFmtId="181" fontId="0" fillId="0" borderId="15" xfId="0" applyNumberFormat="1" applyFont="1" applyFill="1" applyBorder="1" applyAlignment="1">
      <alignment horizontal="right" vertical="center"/>
    </xf>
    <xf numFmtId="181" fontId="0" fillId="0" borderId="12" xfId="0" applyNumberFormat="1" applyFill="1" applyBorder="1" applyAlignment="1">
      <alignment horizontal="right" vertical="center"/>
    </xf>
    <xf numFmtId="181" fontId="3" fillId="0" borderId="15" xfId="1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179" fontId="5" fillId="0" borderId="1" xfId="0" applyNumberFormat="1" applyFont="1" applyFill="1" applyBorder="1" applyAlignment="1">
      <alignment horizontal="right"/>
    </xf>
    <xf numFmtId="179" fontId="5" fillId="0" borderId="1" xfId="0" applyNumberFormat="1" applyFont="1" applyFill="1" applyBorder="1" applyAlignment="1"/>
    <xf numFmtId="179" fontId="5" fillId="0" borderId="12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15" xfId="0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80" fontId="5" fillId="0" borderId="15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15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1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3" fillId="0" borderId="14" xfId="0" applyFont="1" applyFill="1" applyBorder="1" applyAlignment="1"/>
    <xf numFmtId="49" fontId="0" fillId="0" borderId="0" xfId="0" applyNumberFormat="1" applyFont="1" applyFill="1" applyBorder="1" applyAlignment="1">
      <alignment horizontal="right"/>
    </xf>
    <xf numFmtId="49" fontId="0" fillId="0" borderId="15" xfId="0" applyNumberFormat="1" applyFont="1" applyFill="1" applyBorder="1" applyAlignment="1">
      <alignment horizontal="right"/>
    </xf>
    <xf numFmtId="0" fontId="3" fillId="0" borderId="13" xfId="0" applyFont="1" applyFill="1" applyBorder="1" applyAlignment="1"/>
    <xf numFmtId="49" fontId="0" fillId="0" borderId="1" xfId="0" applyNumberFormat="1" applyFont="1" applyFill="1" applyBorder="1" applyAlignment="1">
      <alignment horizontal="right"/>
    </xf>
    <xf numFmtId="49" fontId="0" fillId="0" borderId="12" xfId="0" applyNumberFormat="1" applyFont="1" applyFill="1" applyBorder="1" applyAlignment="1">
      <alignment horizontal="right"/>
    </xf>
    <xf numFmtId="0" fontId="0" fillId="0" borderId="14" xfId="0" applyFont="1" applyFill="1" applyBorder="1" applyAlignment="1"/>
    <xf numFmtId="49" fontId="0" fillId="0" borderId="10" xfId="0" applyNumberFormat="1" applyFont="1" applyFill="1" applyBorder="1" applyAlignment="1">
      <alignment horizontal="right"/>
    </xf>
    <xf numFmtId="49" fontId="0" fillId="0" borderId="13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distributed"/>
    </xf>
    <xf numFmtId="38" fontId="5" fillId="0" borderId="5" xfId="0" applyNumberFormat="1" applyFont="1" applyFill="1" applyBorder="1" applyAlignment="1"/>
    <xf numFmtId="38" fontId="0" fillId="0" borderId="5" xfId="0" applyNumberFormat="1" applyFont="1" applyFill="1" applyBorder="1" applyAlignment="1"/>
    <xf numFmtId="38" fontId="0" fillId="0" borderId="6" xfId="0" applyNumberFormat="1" applyFont="1" applyFill="1" applyBorder="1" applyAlignment="1"/>
    <xf numFmtId="0" fontId="0" fillId="0" borderId="0" xfId="0" applyFill="1" applyBorder="1" applyAlignment="1"/>
    <xf numFmtId="38" fontId="0" fillId="0" borderId="5" xfId="1" applyFont="1" applyFill="1" applyBorder="1" applyAlignment="1"/>
    <xf numFmtId="179" fontId="0" fillId="0" borderId="5" xfId="0" applyNumberFormat="1" applyFont="1" applyFill="1" applyBorder="1" applyAlignment="1"/>
    <xf numFmtId="0" fontId="0" fillId="0" borderId="1" xfId="0" applyFill="1" applyBorder="1" applyAlignment="1"/>
    <xf numFmtId="0" fontId="0" fillId="0" borderId="0" xfId="0" applyFont="1" applyFill="1" applyBorder="1" applyAlignment="1">
      <alignment horizontal="right"/>
    </xf>
    <xf numFmtId="185" fontId="0" fillId="0" borderId="5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1" fontId="3" fillId="0" borderId="0" xfId="0" applyNumberFormat="1" applyFont="1" applyFill="1" applyBorder="1" applyAlignment="1">
      <alignment horizontal="right"/>
    </xf>
    <xf numFmtId="181" fontId="3" fillId="0" borderId="0" xfId="0" applyNumberFormat="1" applyFont="1" applyFill="1" applyBorder="1" applyAlignment="1"/>
    <xf numFmtId="181" fontId="5" fillId="0" borderId="0" xfId="0" applyNumberFormat="1" applyFont="1" applyFill="1" applyBorder="1" applyAlignment="1"/>
    <xf numFmtId="188" fontId="0" fillId="0" borderId="0" xfId="0" applyNumberFormat="1" applyFill="1" applyAlignment="1">
      <alignment vertical="center"/>
    </xf>
    <xf numFmtId="188" fontId="0" fillId="0" borderId="0" xfId="0" applyNumberFormat="1" applyFill="1" applyBorder="1" applyAlignment="1"/>
    <xf numFmtId="188" fontId="0" fillId="0" borderId="0" xfId="0" applyNumberFormat="1" applyFont="1" applyFill="1" applyBorder="1" applyAlignment="1">
      <alignment horizontal="center"/>
    </xf>
    <xf numFmtId="188" fontId="0" fillId="0" borderId="0" xfId="0" applyNumberFormat="1" applyFont="1" applyFill="1" applyAlignment="1">
      <alignment horizontal="right"/>
    </xf>
    <xf numFmtId="188" fontId="5" fillId="0" borderId="1" xfId="0" applyNumberFormat="1" applyFont="1" applyFill="1" applyBorder="1" applyAlignment="1">
      <alignment horizontal="distributed"/>
    </xf>
    <xf numFmtId="188" fontId="0" fillId="0" borderId="3" xfId="0" applyNumberFormat="1" applyFont="1" applyFill="1" applyBorder="1" applyAlignment="1">
      <alignment horizontal="center"/>
    </xf>
    <xf numFmtId="188" fontId="0" fillId="0" borderId="4" xfId="0" applyNumberFormat="1" applyFill="1" applyBorder="1" applyAlignment="1">
      <alignment horizontal="center"/>
    </xf>
    <xf numFmtId="188" fontId="0" fillId="0" borderId="14" xfId="0" applyNumberFormat="1" applyFont="1" applyFill="1" applyBorder="1" applyAlignment="1">
      <alignment horizontal="center"/>
    </xf>
    <xf numFmtId="188" fontId="0" fillId="0" borderId="14" xfId="0" applyNumberFormat="1" applyFill="1" applyBorder="1" applyAlignment="1">
      <alignment horizontal="center"/>
    </xf>
    <xf numFmtId="188" fontId="5" fillId="0" borderId="3" xfId="0" applyNumberFormat="1" applyFont="1" applyFill="1" applyBorder="1" applyAlignment="1">
      <alignment horizontal="distributed"/>
    </xf>
    <xf numFmtId="188" fontId="5" fillId="0" borderId="7" xfId="0" applyNumberFormat="1" applyFont="1" applyFill="1" applyBorder="1" applyAlignment="1"/>
    <xf numFmtId="185" fontId="3" fillId="0" borderId="7" xfId="1" applyNumberFormat="1" applyFont="1" applyFill="1" applyBorder="1" applyAlignment="1"/>
    <xf numFmtId="188" fontId="3" fillId="0" borderId="7" xfId="1" applyNumberFormat="1" applyFont="1" applyFill="1" applyBorder="1" applyAlignment="1"/>
    <xf numFmtId="188" fontId="3" fillId="0" borderId="8" xfId="1" applyNumberFormat="1" applyFont="1" applyFill="1" applyBorder="1" applyAlignment="1"/>
    <xf numFmtId="188" fontId="5" fillId="0" borderId="10" xfId="0" applyNumberFormat="1" applyFont="1" applyFill="1" applyBorder="1" applyAlignment="1">
      <alignment horizontal="distributed"/>
    </xf>
    <xf numFmtId="188" fontId="5" fillId="0" borderId="0" xfId="0" applyNumberFormat="1" applyFont="1" applyFill="1" applyBorder="1" applyAlignment="1"/>
    <xf numFmtId="185" fontId="3" fillId="0" borderId="0" xfId="0" applyNumberFormat="1" applyFont="1" applyFill="1" applyAlignment="1"/>
    <xf numFmtId="184" fontId="3" fillId="0" borderId="0" xfId="0" applyNumberFormat="1" applyFont="1" applyFill="1" applyAlignment="1"/>
    <xf numFmtId="188" fontId="3" fillId="0" borderId="0" xfId="1" applyNumberFormat="1" applyFont="1" applyFill="1" applyBorder="1" applyAlignment="1"/>
    <xf numFmtId="188" fontId="3" fillId="0" borderId="15" xfId="1" applyNumberFormat="1" applyFont="1" applyFill="1" applyBorder="1" applyAlignment="1"/>
    <xf numFmtId="185" fontId="5" fillId="0" borderId="0" xfId="1" applyNumberFormat="1" applyFont="1" applyFill="1" applyBorder="1" applyAlignment="1"/>
    <xf numFmtId="185" fontId="5" fillId="0" borderId="15" xfId="1" applyNumberFormat="1" applyFont="1" applyFill="1" applyBorder="1" applyAlignment="1"/>
    <xf numFmtId="179" fontId="0" fillId="0" borderId="15" xfId="0" applyNumberFormat="1" applyFont="1" applyFill="1" applyBorder="1" applyAlignment="1"/>
    <xf numFmtId="185" fontId="5" fillId="0" borderId="0" xfId="1" applyNumberFormat="1" applyFont="1" applyFill="1" applyAlignment="1">
      <alignment horizontal="right"/>
    </xf>
    <xf numFmtId="185" fontId="0" fillId="0" borderId="0" xfId="1" applyNumberFormat="1" applyFont="1" applyFill="1" applyBorder="1" applyAlignment="1"/>
    <xf numFmtId="185" fontId="0" fillId="0" borderId="0" xfId="1" applyNumberFormat="1" applyFont="1" applyFill="1" applyBorder="1" applyAlignment="1">
      <alignment horizontal="right"/>
    </xf>
    <xf numFmtId="185" fontId="0" fillId="0" borderId="15" xfId="1" applyNumberFormat="1" applyFont="1" applyFill="1" applyBorder="1" applyAlignment="1"/>
    <xf numFmtId="0" fontId="0" fillId="0" borderId="4" xfId="0" applyFont="1" applyFill="1" applyBorder="1" applyAlignment="1"/>
    <xf numFmtId="0" fontId="0" fillId="0" borderId="6" xfId="0" applyFont="1" applyFill="1" applyBorder="1" applyAlignment="1">
      <alignment horizontal="center"/>
    </xf>
    <xf numFmtId="179" fontId="0" fillId="0" borderId="15" xfId="0" applyNumberFormat="1" applyFont="1" applyFill="1" applyBorder="1" applyAlignment="1">
      <alignment horizontal="right"/>
    </xf>
    <xf numFmtId="181" fontId="0" fillId="0" borderId="15" xfId="0" applyNumberFormat="1" applyFont="1" applyFill="1" applyBorder="1" applyAlignment="1"/>
    <xf numFmtId="0" fontId="6" fillId="0" borderId="0" xfId="0" applyFont="1" applyFill="1" applyAlignment="1"/>
    <xf numFmtId="185" fontId="0" fillId="0" borderId="0" xfId="1" applyNumberFormat="1" applyFont="1" applyFill="1" applyBorder="1" applyAlignment="1">
      <alignment horizontal="center"/>
    </xf>
    <xf numFmtId="185" fontId="0" fillId="0" borderId="15" xfId="1" applyNumberFormat="1" applyFont="1" applyFill="1" applyBorder="1" applyAlignment="1">
      <alignment horizontal="center"/>
    </xf>
    <xf numFmtId="179" fontId="0" fillId="0" borderId="0" xfId="0" applyNumberFormat="1" applyFont="1" applyFill="1" applyAlignment="1"/>
    <xf numFmtId="0" fontId="8" fillId="0" borderId="1" xfId="0" applyFont="1" applyFill="1" applyBorder="1" applyAlignment="1"/>
    <xf numFmtId="0" fontId="3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/>
    <xf numFmtId="187" fontId="3" fillId="0" borderId="0" xfId="1" applyNumberFormat="1" applyFont="1" applyFill="1" applyBorder="1" applyAlignment="1">
      <alignment horizontal="center"/>
    </xf>
    <xf numFmtId="187" fontId="3" fillId="0" borderId="15" xfId="1" applyNumberFormat="1" applyFont="1" applyFill="1" applyBorder="1" applyAlignment="1">
      <alignment horizontal="center"/>
    </xf>
    <xf numFmtId="187" fontId="0" fillId="0" borderId="0" xfId="0" applyNumberFormat="1" applyFont="1" applyFill="1" applyBorder="1" applyAlignment="1">
      <alignment horizontal="right"/>
    </xf>
    <xf numFmtId="187" fontId="0" fillId="0" borderId="15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1" xfId="0" applyFont="1" applyFill="1" applyBorder="1" applyAlignment="1"/>
    <xf numFmtId="187" fontId="0" fillId="0" borderId="0" xfId="0" applyNumberFormat="1" applyFont="1" applyFill="1" applyBorder="1" applyAlignment="1"/>
    <xf numFmtId="187" fontId="0" fillId="0" borderId="15" xfId="0" applyNumberFormat="1" applyFont="1" applyFill="1" applyBorder="1" applyAlignment="1"/>
    <xf numFmtId="0" fontId="0" fillId="0" borderId="7" xfId="0" applyFill="1" applyBorder="1" applyAlignment="1"/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center"/>
    </xf>
    <xf numFmtId="189" fontId="0" fillId="0" borderId="0" xfId="0" applyNumberFormat="1" applyFont="1" applyFill="1" applyBorder="1" applyAlignment="1">
      <alignment horizontal="center"/>
    </xf>
    <xf numFmtId="189" fontId="0" fillId="0" borderId="15" xfId="0" applyNumberFormat="1" applyFont="1" applyFill="1" applyBorder="1" applyAlignment="1">
      <alignment horizontal="center"/>
    </xf>
    <xf numFmtId="184" fontId="0" fillId="0" borderId="0" xfId="0" applyNumberFormat="1" applyFont="1" applyFill="1" applyBorder="1" applyAlignment="1">
      <alignment horizontal="right"/>
    </xf>
    <xf numFmtId="184" fontId="0" fillId="0" borderId="15" xfId="0" applyNumberFormat="1" applyFont="1" applyFill="1" applyBorder="1" applyAlignment="1">
      <alignment horizontal="right"/>
    </xf>
    <xf numFmtId="189" fontId="3" fillId="0" borderId="0" xfId="1" quotePrefix="1" applyNumberFormat="1" applyFont="1" applyFill="1" applyBorder="1" applyAlignment="1">
      <alignment horizontal="center"/>
    </xf>
    <xf numFmtId="189" fontId="3" fillId="0" borderId="15" xfId="1" quotePrefix="1" applyNumberFormat="1" applyFont="1" applyFill="1" applyBorder="1" applyAlignment="1">
      <alignment horizontal="center"/>
    </xf>
    <xf numFmtId="189" fontId="3" fillId="0" borderId="0" xfId="1" applyNumberFormat="1" applyFont="1" applyFill="1" applyBorder="1" applyAlignment="1">
      <alignment horizontal="center"/>
    </xf>
    <xf numFmtId="184" fontId="0" fillId="0" borderId="1" xfId="0" applyNumberFormat="1" applyFont="1" applyFill="1" applyBorder="1" applyAlignment="1">
      <alignment horizontal="center"/>
    </xf>
    <xf numFmtId="184" fontId="0" fillId="0" borderId="12" xfId="0" applyNumberFormat="1" applyFont="1" applyFill="1" applyBorder="1" applyAlignment="1">
      <alignment horizontal="center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/>
    <xf numFmtId="189" fontId="0" fillId="0" borderId="0" xfId="1" applyNumberFormat="1" applyFont="1" applyFill="1" applyBorder="1" applyAlignment="1">
      <alignment horizontal="center"/>
    </xf>
    <xf numFmtId="189" fontId="0" fillId="0" borderId="0" xfId="0" applyNumberFormat="1" applyFont="1" applyFill="1" applyBorder="1" applyAlignment="1" applyProtection="1">
      <alignment horizontal="center"/>
      <protection locked="0"/>
    </xf>
    <xf numFmtId="189" fontId="3" fillId="0" borderId="0" xfId="1" applyNumberFormat="1" applyFont="1" applyFill="1" applyBorder="1" applyAlignment="1" applyProtection="1">
      <alignment horizontal="center"/>
      <protection locked="0"/>
    </xf>
    <xf numFmtId="189" fontId="3" fillId="0" borderId="0" xfId="1" quotePrefix="1" applyNumberFormat="1" applyFont="1" applyFill="1" applyBorder="1" applyAlignment="1" applyProtection="1">
      <alignment horizontal="center"/>
      <protection locked="0"/>
    </xf>
    <xf numFmtId="189" fontId="3" fillId="0" borderId="15" xfId="1" quotePrefix="1" applyNumberFormat="1" applyFont="1" applyFill="1" applyBorder="1" applyAlignment="1" applyProtection="1">
      <alignment horizontal="center"/>
      <protection locked="0"/>
    </xf>
    <xf numFmtId="179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30" xfId="0" applyFont="1" applyFill="1" applyBorder="1" applyAlignment="1">
      <alignment horizontal="left"/>
    </xf>
    <xf numFmtId="0" fontId="0" fillId="0" borderId="31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left"/>
    </xf>
    <xf numFmtId="0" fontId="0" fillId="0" borderId="33" xfId="0" applyFont="1" applyFill="1" applyBorder="1" applyAlignment="1">
      <alignment horizontal="left"/>
    </xf>
    <xf numFmtId="38" fontId="0" fillId="0" borderId="1" xfId="0" applyNumberFormat="1" applyFont="1" applyFill="1" applyBorder="1" applyAlignment="1">
      <alignment horizontal="center"/>
    </xf>
    <xf numFmtId="189" fontId="0" fillId="0" borderId="1" xfId="0" applyNumberFormat="1" applyFont="1" applyFill="1" applyBorder="1" applyAlignment="1">
      <alignment horizontal="center"/>
    </xf>
    <xf numFmtId="189" fontId="0" fillId="0" borderId="12" xfId="0" applyNumberFormat="1" applyFont="1" applyFill="1" applyBorder="1" applyAlignment="1">
      <alignment horizontal="center"/>
    </xf>
    <xf numFmtId="187" fontId="0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9" fontId="5" fillId="0" borderId="15" xfId="0" applyNumberFormat="1" applyFont="1" applyFill="1" applyBorder="1" applyAlignment="1"/>
    <xf numFmtId="185" fontId="0" fillId="0" borderId="0" xfId="0" applyNumberFormat="1" applyFont="1" applyFill="1" applyBorder="1" applyAlignment="1">
      <alignment horizontal="right"/>
    </xf>
    <xf numFmtId="185" fontId="0" fillId="0" borderId="15" xfId="0" applyNumberFormat="1" applyFont="1" applyFill="1" applyBorder="1" applyAlignment="1">
      <alignment horizontal="right"/>
    </xf>
    <xf numFmtId="0" fontId="9" fillId="0" borderId="0" xfId="0" applyFont="1" applyFill="1" applyAlignment="1"/>
    <xf numFmtId="179" fontId="0" fillId="0" borderId="1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/>
    </xf>
    <xf numFmtId="179" fontId="5" fillId="0" borderId="7" xfId="0" applyNumberFormat="1" applyFont="1" applyFill="1" applyBorder="1" applyAlignment="1">
      <alignment horizontal="center"/>
    </xf>
    <xf numFmtId="179" fontId="5" fillId="0" borderId="8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1" xfId="0" applyFont="1" applyFill="1" applyBorder="1" applyAlignment="1"/>
    <xf numFmtId="179" fontId="5" fillId="0" borderId="4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8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181" fontId="0" fillId="0" borderId="0" xfId="0" applyNumberForma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81" fontId="0" fillId="0" borderId="15" xfId="0" applyNumberFormat="1" applyFill="1" applyBorder="1" applyAlignment="1">
      <alignment horizontal="right" vertical="center"/>
    </xf>
    <xf numFmtId="0" fontId="0" fillId="0" borderId="0" xfId="0" applyFill="1" applyAlignment="1"/>
    <xf numFmtId="0" fontId="3" fillId="0" borderId="0" xfId="0" applyFont="1" applyFill="1" applyAlignment="1"/>
    <xf numFmtId="0" fontId="3" fillId="0" borderId="13" xfId="0" applyFont="1" applyFill="1" applyBorder="1" applyAlignment="1">
      <alignment horizontal="center" vertical="center"/>
    </xf>
    <xf numFmtId="187" fontId="0" fillId="0" borderId="0" xfId="0" applyNumberForma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81" fontId="0" fillId="0" borderId="0" xfId="0" applyNumberFormat="1" applyFont="1" applyFill="1" applyBorder="1" applyAlignment="1">
      <alignment horizontal="center"/>
    </xf>
    <xf numFmtId="181" fontId="7" fillId="0" borderId="0" xfId="0" applyNumberFormat="1" applyFont="1" applyFill="1" applyBorder="1" applyAlignment="1">
      <alignment horizontal="left"/>
    </xf>
    <xf numFmtId="179" fontId="0" fillId="0" borderId="0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center" textRotation="255"/>
    </xf>
    <xf numFmtId="0" fontId="0" fillId="0" borderId="16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left"/>
    </xf>
    <xf numFmtId="0" fontId="0" fillId="0" borderId="25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/>
    </xf>
    <xf numFmtId="0" fontId="0" fillId="0" borderId="29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/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0" fontId="0" fillId="0" borderId="19" xfId="0" applyFont="1" applyFill="1" applyBorder="1" applyAlignment="1">
      <alignment horizontal="center" vertical="center" textRotation="255"/>
    </xf>
    <xf numFmtId="0" fontId="0" fillId="0" borderId="22" xfId="0" applyFont="1" applyFill="1" applyBorder="1" applyAlignment="1">
      <alignment horizontal="center" vertical="center" textRotation="255"/>
    </xf>
    <xf numFmtId="0" fontId="0" fillId="0" borderId="23" xfId="0" applyFont="1" applyFill="1" applyBorder="1" applyAlignment="1">
      <alignment horizontal="center" vertical="center" textRotation="255"/>
    </xf>
    <xf numFmtId="0" fontId="0" fillId="0" borderId="20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topLeftCell="A25" workbookViewId="0">
      <selection sqref="A1:XFD1048576"/>
    </sheetView>
  </sheetViews>
  <sheetFormatPr defaultRowHeight="13.5"/>
  <cols>
    <col min="1" max="1" width="3.25" style="1" customWidth="1"/>
    <col min="2" max="2" width="9.875" style="1" customWidth="1"/>
    <col min="3" max="4" width="7.625" style="1" customWidth="1"/>
    <col min="5" max="5" width="6" style="1" customWidth="1"/>
    <col min="6" max="7" width="5.625" style="1" customWidth="1"/>
    <col min="8" max="8" width="6.375" style="1" customWidth="1"/>
    <col min="9" max="10" width="5.625" style="1" customWidth="1"/>
    <col min="11" max="11" width="6.375" style="1" customWidth="1"/>
    <col min="12" max="13" width="5.625" style="1" customWidth="1"/>
    <col min="14" max="14" width="9.625" style="1" customWidth="1"/>
    <col min="15" max="256" width="9" style="1"/>
    <col min="257" max="257" width="3.25" style="1" customWidth="1"/>
    <col min="258" max="258" width="9.875" style="1" customWidth="1"/>
    <col min="259" max="260" width="7.625" style="1" customWidth="1"/>
    <col min="261" max="261" width="6" style="1" customWidth="1"/>
    <col min="262" max="263" width="5.625" style="1" customWidth="1"/>
    <col min="264" max="264" width="6.375" style="1" customWidth="1"/>
    <col min="265" max="266" width="5.625" style="1" customWidth="1"/>
    <col min="267" max="267" width="6.375" style="1" customWidth="1"/>
    <col min="268" max="269" width="5.625" style="1" customWidth="1"/>
    <col min="270" max="270" width="9.625" style="1" customWidth="1"/>
    <col min="271" max="512" width="9" style="1"/>
    <col min="513" max="513" width="3.25" style="1" customWidth="1"/>
    <col min="514" max="514" width="9.875" style="1" customWidth="1"/>
    <col min="515" max="516" width="7.625" style="1" customWidth="1"/>
    <col min="517" max="517" width="6" style="1" customWidth="1"/>
    <col min="518" max="519" width="5.625" style="1" customWidth="1"/>
    <col min="520" max="520" width="6.375" style="1" customWidth="1"/>
    <col min="521" max="522" width="5.625" style="1" customWidth="1"/>
    <col min="523" max="523" width="6.375" style="1" customWidth="1"/>
    <col min="524" max="525" width="5.625" style="1" customWidth="1"/>
    <col min="526" max="526" width="9.625" style="1" customWidth="1"/>
    <col min="527" max="768" width="9" style="1"/>
    <col min="769" max="769" width="3.25" style="1" customWidth="1"/>
    <col min="770" max="770" width="9.875" style="1" customWidth="1"/>
    <col min="771" max="772" width="7.625" style="1" customWidth="1"/>
    <col min="773" max="773" width="6" style="1" customWidth="1"/>
    <col min="774" max="775" width="5.625" style="1" customWidth="1"/>
    <col min="776" max="776" width="6.375" style="1" customWidth="1"/>
    <col min="777" max="778" width="5.625" style="1" customWidth="1"/>
    <col min="779" max="779" width="6.375" style="1" customWidth="1"/>
    <col min="780" max="781" width="5.625" style="1" customWidth="1"/>
    <col min="782" max="782" width="9.625" style="1" customWidth="1"/>
    <col min="783" max="1024" width="9" style="1"/>
    <col min="1025" max="1025" width="3.25" style="1" customWidth="1"/>
    <col min="1026" max="1026" width="9.875" style="1" customWidth="1"/>
    <col min="1027" max="1028" width="7.625" style="1" customWidth="1"/>
    <col min="1029" max="1029" width="6" style="1" customWidth="1"/>
    <col min="1030" max="1031" width="5.625" style="1" customWidth="1"/>
    <col min="1032" max="1032" width="6.375" style="1" customWidth="1"/>
    <col min="1033" max="1034" width="5.625" style="1" customWidth="1"/>
    <col min="1035" max="1035" width="6.375" style="1" customWidth="1"/>
    <col min="1036" max="1037" width="5.625" style="1" customWidth="1"/>
    <col min="1038" max="1038" width="9.625" style="1" customWidth="1"/>
    <col min="1039" max="1280" width="9" style="1"/>
    <col min="1281" max="1281" width="3.25" style="1" customWidth="1"/>
    <col min="1282" max="1282" width="9.875" style="1" customWidth="1"/>
    <col min="1283" max="1284" width="7.625" style="1" customWidth="1"/>
    <col min="1285" max="1285" width="6" style="1" customWidth="1"/>
    <col min="1286" max="1287" width="5.625" style="1" customWidth="1"/>
    <col min="1288" max="1288" width="6.375" style="1" customWidth="1"/>
    <col min="1289" max="1290" width="5.625" style="1" customWidth="1"/>
    <col min="1291" max="1291" width="6.375" style="1" customWidth="1"/>
    <col min="1292" max="1293" width="5.625" style="1" customWidth="1"/>
    <col min="1294" max="1294" width="9.625" style="1" customWidth="1"/>
    <col min="1295" max="1536" width="9" style="1"/>
    <col min="1537" max="1537" width="3.25" style="1" customWidth="1"/>
    <col min="1538" max="1538" width="9.875" style="1" customWidth="1"/>
    <col min="1539" max="1540" width="7.625" style="1" customWidth="1"/>
    <col min="1541" max="1541" width="6" style="1" customWidth="1"/>
    <col min="1542" max="1543" width="5.625" style="1" customWidth="1"/>
    <col min="1544" max="1544" width="6.375" style="1" customWidth="1"/>
    <col min="1545" max="1546" width="5.625" style="1" customWidth="1"/>
    <col min="1547" max="1547" width="6.375" style="1" customWidth="1"/>
    <col min="1548" max="1549" width="5.625" style="1" customWidth="1"/>
    <col min="1550" max="1550" width="9.625" style="1" customWidth="1"/>
    <col min="1551" max="1792" width="9" style="1"/>
    <col min="1793" max="1793" width="3.25" style="1" customWidth="1"/>
    <col min="1794" max="1794" width="9.875" style="1" customWidth="1"/>
    <col min="1795" max="1796" width="7.625" style="1" customWidth="1"/>
    <col min="1797" max="1797" width="6" style="1" customWidth="1"/>
    <col min="1798" max="1799" width="5.625" style="1" customWidth="1"/>
    <col min="1800" max="1800" width="6.375" style="1" customWidth="1"/>
    <col min="1801" max="1802" width="5.625" style="1" customWidth="1"/>
    <col min="1803" max="1803" width="6.375" style="1" customWidth="1"/>
    <col min="1804" max="1805" width="5.625" style="1" customWidth="1"/>
    <col min="1806" max="1806" width="9.625" style="1" customWidth="1"/>
    <col min="1807" max="2048" width="9" style="1"/>
    <col min="2049" max="2049" width="3.25" style="1" customWidth="1"/>
    <col min="2050" max="2050" width="9.875" style="1" customWidth="1"/>
    <col min="2051" max="2052" width="7.625" style="1" customWidth="1"/>
    <col min="2053" max="2053" width="6" style="1" customWidth="1"/>
    <col min="2054" max="2055" width="5.625" style="1" customWidth="1"/>
    <col min="2056" max="2056" width="6.375" style="1" customWidth="1"/>
    <col min="2057" max="2058" width="5.625" style="1" customWidth="1"/>
    <col min="2059" max="2059" width="6.375" style="1" customWidth="1"/>
    <col min="2060" max="2061" width="5.625" style="1" customWidth="1"/>
    <col min="2062" max="2062" width="9.625" style="1" customWidth="1"/>
    <col min="2063" max="2304" width="9" style="1"/>
    <col min="2305" max="2305" width="3.25" style="1" customWidth="1"/>
    <col min="2306" max="2306" width="9.875" style="1" customWidth="1"/>
    <col min="2307" max="2308" width="7.625" style="1" customWidth="1"/>
    <col min="2309" max="2309" width="6" style="1" customWidth="1"/>
    <col min="2310" max="2311" width="5.625" style="1" customWidth="1"/>
    <col min="2312" max="2312" width="6.375" style="1" customWidth="1"/>
    <col min="2313" max="2314" width="5.625" style="1" customWidth="1"/>
    <col min="2315" max="2315" width="6.375" style="1" customWidth="1"/>
    <col min="2316" max="2317" width="5.625" style="1" customWidth="1"/>
    <col min="2318" max="2318" width="9.625" style="1" customWidth="1"/>
    <col min="2319" max="2560" width="9" style="1"/>
    <col min="2561" max="2561" width="3.25" style="1" customWidth="1"/>
    <col min="2562" max="2562" width="9.875" style="1" customWidth="1"/>
    <col min="2563" max="2564" width="7.625" style="1" customWidth="1"/>
    <col min="2565" max="2565" width="6" style="1" customWidth="1"/>
    <col min="2566" max="2567" width="5.625" style="1" customWidth="1"/>
    <col min="2568" max="2568" width="6.375" style="1" customWidth="1"/>
    <col min="2569" max="2570" width="5.625" style="1" customWidth="1"/>
    <col min="2571" max="2571" width="6.375" style="1" customWidth="1"/>
    <col min="2572" max="2573" width="5.625" style="1" customWidth="1"/>
    <col min="2574" max="2574" width="9.625" style="1" customWidth="1"/>
    <col min="2575" max="2816" width="9" style="1"/>
    <col min="2817" max="2817" width="3.25" style="1" customWidth="1"/>
    <col min="2818" max="2818" width="9.875" style="1" customWidth="1"/>
    <col min="2819" max="2820" width="7.625" style="1" customWidth="1"/>
    <col min="2821" max="2821" width="6" style="1" customWidth="1"/>
    <col min="2822" max="2823" width="5.625" style="1" customWidth="1"/>
    <col min="2824" max="2824" width="6.375" style="1" customWidth="1"/>
    <col min="2825" max="2826" width="5.625" style="1" customWidth="1"/>
    <col min="2827" max="2827" width="6.375" style="1" customWidth="1"/>
    <col min="2828" max="2829" width="5.625" style="1" customWidth="1"/>
    <col min="2830" max="2830" width="9.625" style="1" customWidth="1"/>
    <col min="2831" max="3072" width="9" style="1"/>
    <col min="3073" max="3073" width="3.25" style="1" customWidth="1"/>
    <col min="3074" max="3074" width="9.875" style="1" customWidth="1"/>
    <col min="3075" max="3076" width="7.625" style="1" customWidth="1"/>
    <col min="3077" max="3077" width="6" style="1" customWidth="1"/>
    <col min="3078" max="3079" width="5.625" style="1" customWidth="1"/>
    <col min="3080" max="3080" width="6.375" style="1" customWidth="1"/>
    <col min="3081" max="3082" width="5.625" style="1" customWidth="1"/>
    <col min="3083" max="3083" width="6.375" style="1" customWidth="1"/>
    <col min="3084" max="3085" width="5.625" style="1" customWidth="1"/>
    <col min="3086" max="3086" width="9.625" style="1" customWidth="1"/>
    <col min="3087" max="3328" width="9" style="1"/>
    <col min="3329" max="3329" width="3.25" style="1" customWidth="1"/>
    <col min="3330" max="3330" width="9.875" style="1" customWidth="1"/>
    <col min="3331" max="3332" width="7.625" style="1" customWidth="1"/>
    <col min="3333" max="3333" width="6" style="1" customWidth="1"/>
    <col min="3334" max="3335" width="5.625" style="1" customWidth="1"/>
    <col min="3336" max="3336" width="6.375" style="1" customWidth="1"/>
    <col min="3337" max="3338" width="5.625" style="1" customWidth="1"/>
    <col min="3339" max="3339" width="6.375" style="1" customWidth="1"/>
    <col min="3340" max="3341" width="5.625" style="1" customWidth="1"/>
    <col min="3342" max="3342" width="9.625" style="1" customWidth="1"/>
    <col min="3343" max="3584" width="9" style="1"/>
    <col min="3585" max="3585" width="3.25" style="1" customWidth="1"/>
    <col min="3586" max="3586" width="9.875" style="1" customWidth="1"/>
    <col min="3587" max="3588" width="7.625" style="1" customWidth="1"/>
    <col min="3589" max="3589" width="6" style="1" customWidth="1"/>
    <col min="3590" max="3591" width="5.625" style="1" customWidth="1"/>
    <col min="3592" max="3592" width="6.375" style="1" customWidth="1"/>
    <col min="3593" max="3594" width="5.625" style="1" customWidth="1"/>
    <col min="3595" max="3595" width="6.375" style="1" customWidth="1"/>
    <col min="3596" max="3597" width="5.625" style="1" customWidth="1"/>
    <col min="3598" max="3598" width="9.625" style="1" customWidth="1"/>
    <col min="3599" max="3840" width="9" style="1"/>
    <col min="3841" max="3841" width="3.25" style="1" customWidth="1"/>
    <col min="3842" max="3842" width="9.875" style="1" customWidth="1"/>
    <col min="3843" max="3844" width="7.625" style="1" customWidth="1"/>
    <col min="3845" max="3845" width="6" style="1" customWidth="1"/>
    <col min="3846" max="3847" width="5.625" style="1" customWidth="1"/>
    <col min="3848" max="3848" width="6.375" style="1" customWidth="1"/>
    <col min="3849" max="3850" width="5.625" style="1" customWidth="1"/>
    <col min="3851" max="3851" width="6.375" style="1" customWidth="1"/>
    <col min="3852" max="3853" width="5.625" style="1" customWidth="1"/>
    <col min="3854" max="3854" width="9.625" style="1" customWidth="1"/>
    <col min="3855" max="4096" width="9" style="1"/>
    <col min="4097" max="4097" width="3.25" style="1" customWidth="1"/>
    <col min="4098" max="4098" width="9.875" style="1" customWidth="1"/>
    <col min="4099" max="4100" width="7.625" style="1" customWidth="1"/>
    <col min="4101" max="4101" width="6" style="1" customWidth="1"/>
    <col min="4102" max="4103" width="5.625" style="1" customWidth="1"/>
    <col min="4104" max="4104" width="6.375" style="1" customWidth="1"/>
    <col min="4105" max="4106" width="5.625" style="1" customWidth="1"/>
    <col min="4107" max="4107" width="6.375" style="1" customWidth="1"/>
    <col min="4108" max="4109" width="5.625" style="1" customWidth="1"/>
    <col min="4110" max="4110" width="9.625" style="1" customWidth="1"/>
    <col min="4111" max="4352" width="9" style="1"/>
    <col min="4353" max="4353" width="3.25" style="1" customWidth="1"/>
    <col min="4354" max="4354" width="9.875" style="1" customWidth="1"/>
    <col min="4355" max="4356" width="7.625" style="1" customWidth="1"/>
    <col min="4357" max="4357" width="6" style="1" customWidth="1"/>
    <col min="4358" max="4359" width="5.625" style="1" customWidth="1"/>
    <col min="4360" max="4360" width="6.375" style="1" customWidth="1"/>
    <col min="4361" max="4362" width="5.625" style="1" customWidth="1"/>
    <col min="4363" max="4363" width="6.375" style="1" customWidth="1"/>
    <col min="4364" max="4365" width="5.625" style="1" customWidth="1"/>
    <col min="4366" max="4366" width="9.625" style="1" customWidth="1"/>
    <col min="4367" max="4608" width="9" style="1"/>
    <col min="4609" max="4609" width="3.25" style="1" customWidth="1"/>
    <col min="4610" max="4610" width="9.875" style="1" customWidth="1"/>
    <col min="4611" max="4612" width="7.625" style="1" customWidth="1"/>
    <col min="4613" max="4613" width="6" style="1" customWidth="1"/>
    <col min="4614" max="4615" width="5.625" style="1" customWidth="1"/>
    <col min="4616" max="4616" width="6.375" style="1" customWidth="1"/>
    <col min="4617" max="4618" width="5.625" style="1" customWidth="1"/>
    <col min="4619" max="4619" width="6.375" style="1" customWidth="1"/>
    <col min="4620" max="4621" width="5.625" style="1" customWidth="1"/>
    <col min="4622" max="4622" width="9.625" style="1" customWidth="1"/>
    <col min="4623" max="4864" width="9" style="1"/>
    <col min="4865" max="4865" width="3.25" style="1" customWidth="1"/>
    <col min="4866" max="4866" width="9.875" style="1" customWidth="1"/>
    <col min="4867" max="4868" width="7.625" style="1" customWidth="1"/>
    <col min="4869" max="4869" width="6" style="1" customWidth="1"/>
    <col min="4870" max="4871" width="5.625" style="1" customWidth="1"/>
    <col min="4872" max="4872" width="6.375" style="1" customWidth="1"/>
    <col min="4873" max="4874" width="5.625" style="1" customWidth="1"/>
    <col min="4875" max="4875" width="6.375" style="1" customWidth="1"/>
    <col min="4876" max="4877" width="5.625" style="1" customWidth="1"/>
    <col min="4878" max="4878" width="9.625" style="1" customWidth="1"/>
    <col min="4879" max="5120" width="9" style="1"/>
    <col min="5121" max="5121" width="3.25" style="1" customWidth="1"/>
    <col min="5122" max="5122" width="9.875" style="1" customWidth="1"/>
    <col min="5123" max="5124" width="7.625" style="1" customWidth="1"/>
    <col min="5125" max="5125" width="6" style="1" customWidth="1"/>
    <col min="5126" max="5127" width="5.625" style="1" customWidth="1"/>
    <col min="5128" max="5128" width="6.375" style="1" customWidth="1"/>
    <col min="5129" max="5130" width="5.625" style="1" customWidth="1"/>
    <col min="5131" max="5131" width="6.375" style="1" customWidth="1"/>
    <col min="5132" max="5133" width="5.625" style="1" customWidth="1"/>
    <col min="5134" max="5134" width="9.625" style="1" customWidth="1"/>
    <col min="5135" max="5376" width="9" style="1"/>
    <col min="5377" max="5377" width="3.25" style="1" customWidth="1"/>
    <col min="5378" max="5378" width="9.875" style="1" customWidth="1"/>
    <col min="5379" max="5380" width="7.625" style="1" customWidth="1"/>
    <col min="5381" max="5381" width="6" style="1" customWidth="1"/>
    <col min="5382" max="5383" width="5.625" style="1" customWidth="1"/>
    <col min="5384" max="5384" width="6.375" style="1" customWidth="1"/>
    <col min="5385" max="5386" width="5.625" style="1" customWidth="1"/>
    <col min="5387" max="5387" width="6.375" style="1" customWidth="1"/>
    <col min="5388" max="5389" width="5.625" style="1" customWidth="1"/>
    <col min="5390" max="5390" width="9.625" style="1" customWidth="1"/>
    <col min="5391" max="5632" width="9" style="1"/>
    <col min="5633" max="5633" width="3.25" style="1" customWidth="1"/>
    <col min="5634" max="5634" width="9.875" style="1" customWidth="1"/>
    <col min="5635" max="5636" width="7.625" style="1" customWidth="1"/>
    <col min="5637" max="5637" width="6" style="1" customWidth="1"/>
    <col min="5638" max="5639" width="5.625" style="1" customWidth="1"/>
    <col min="5640" max="5640" width="6.375" style="1" customWidth="1"/>
    <col min="5641" max="5642" width="5.625" style="1" customWidth="1"/>
    <col min="5643" max="5643" width="6.375" style="1" customWidth="1"/>
    <col min="5644" max="5645" width="5.625" style="1" customWidth="1"/>
    <col min="5646" max="5646" width="9.625" style="1" customWidth="1"/>
    <col min="5647" max="5888" width="9" style="1"/>
    <col min="5889" max="5889" width="3.25" style="1" customWidth="1"/>
    <col min="5890" max="5890" width="9.875" style="1" customWidth="1"/>
    <col min="5891" max="5892" width="7.625" style="1" customWidth="1"/>
    <col min="5893" max="5893" width="6" style="1" customWidth="1"/>
    <col min="5894" max="5895" width="5.625" style="1" customWidth="1"/>
    <col min="5896" max="5896" width="6.375" style="1" customWidth="1"/>
    <col min="5897" max="5898" width="5.625" style="1" customWidth="1"/>
    <col min="5899" max="5899" width="6.375" style="1" customWidth="1"/>
    <col min="5900" max="5901" width="5.625" style="1" customWidth="1"/>
    <col min="5902" max="5902" width="9.625" style="1" customWidth="1"/>
    <col min="5903" max="6144" width="9" style="1"/>
    <col min="6145" max="6145" width="3.25" style="1" customWidth="1"/>
    <col min="6146" max="6146" width="9.875" style="1" customWidth="1"/>
    <col min="6147" max="6148" width="7.625" style="1" customWidth="1"/>
    <col min="6149" max="6149" width="6" style="1" customWidth="1"/>
    <col min="6150" max="6151" width="5.625" style="1" customWidth="1"/>
    <col min="6152" max="6152" width="6.375" style="1" customWidth="1"/>
    <col min="6153" max="6154" width="5.625" style="1" customWidth="1"/>
    <col min="6155" max="6155" width="6.375" style="1" customWidth="1"/>
    <col min="6156" max="6157" width="5.625" style="1" customWidth="1"/>
    <col min="6158" max="6158" width="9.625" style="1" customWidth="1"/>
    <col min="6159" max="6400" width="9" style="1"/>
    <col min="6401" max="6401" width="3.25" style="1" customWidth="1"/>
    <col min="6402" max="6402" width="9.875" style="1" customWidth="1"/>
    <col min="6403" max="6404" width="7.625" style="1" customWidth="1"/>
    <col min="6405" max="6405" width="6" style="1" customWidth="1"/>
    <col min="6406" max="6407" width="5.625" style="1" customWidth="1"/>
    <col min="6408" max="6408" width="6.375" style="1" customWidth="1"/>
    <col min="6409" max="6410" width="5.625" style="1" customWidth="1"/>
    <col min="6411" max="6411" width="6.375" style="1" customWidth="1"/>
    <col min="6412" max="6413" width="5.625" style="1" customWidth="1"/>
    <col min="6414" max="6414" width="9.625" style="1" customWidth="1"/>
    <col min="6415" max="6656" width="9" style="1"/>
    <col min="6657" max="6657" width="3.25" style="1" customWidth="1"/>
    <col min="6658" max="6658" width="9.875" style="1" customWidth="1"/>
    <col min="6659" max="6660" width="7.625" style="1" customWidth="1"/>
    <col min="6661" max="6661" width="6" style="1" customWidth="1"/>
    <col min="6662" max="6663" width="5.625" style="1" customWidth="1"/>
    <col min="6664" max="6664" width="6.375" style="1" customWidth="1"/>
    <col min="6665" max="6666" width="5.625" style="1" customWidth="1"/>
    <col min="6667" max="6667" width="6.375" style="1" customWidth="1"/>
    <col min="6668" max="6669" width="5.625" style="1" customWidth="1"/>
    <col min="6670" max="6670" width="9.625" style="1" customWidth="1"/>
    <col min="6671" max="6912" width="9" style="1"/>
    <col min="6913" max="6913" width="3.25" style="1" customWidth="1"/>
    <col min="6914" max="6914" width="9.875" style="1" customWidth="1"/>
    <col min="6915" max="6916" width="7.625" style="1" customWidth="1"/>
    <col min="6917" max="6917" width="6" style="1" customWidth="1"/>
    <col min="6918" max="6919" width="5.625" style="1" customWidth="1"/>
    <col min="6920" max="6920" width="6.375" style="1" customWidth="1"/>
    <col min="6921" max="6922" width="5.625" style="1" customWidth="1"/>
    <col min="6923" max="6923" width="6.375" style="1" customWidth="1"/>
    <col min="6924" max="6925" width="5.625" style="1" customWidth="1"/>
    <col min="6926" max="6926" width="9.625" style="1" customWidth="1"/>
    <col min="6927" max="7168" width="9" style="1"/>
    <col min="7169" max="7169" width="3.25" style="1" customWidth="1"/>
    <col min="7170" max="7170" width="9.875" style="1" customWidth="1"/>
    <col min="7171" max="7172" width="7.625" style="1" customWidth="1"/>
    <col min="7173" max="7173" width="6" style="1" customWidth="1"/>
    <col min="7174" max="7175" width="5.625" style="1" customWidth="1"/>
    <col min="7176" max="7176" width="6.375" style="1" customWidth="1"/>
    <col min="7177" max="7178" width="5.625" style="1" customWidth="1"/>
    <col min="7179" max="7179" width="6.375" style="1" customWidth="1"/>
    <col min="7180" max="7181" width="5.625" style="1" customWidth="1"/>
    <col min="7182" max="7182" width="9.625" style="1" customWidth="1"/>
    <col min="7183" max="7424" width="9" style="1"/>
    <col min="7425" max="7425" width="3.25" style="1" customWidth="1"/>
    <col min="7426" max="7426" width="9.875" style="1" customWidth="1"/>
    <col min="7427" max="7428" width="7.625" style="1" customWidth="1"/>
    <col min="7429" max="7429" width="6" style="1" customWidth="1"/>
    <col min="7430" max="7431" width="5.625" style="1" customWidth="1"/>
    <col min="7432" max="7432" width="6.375" style="1" customWidth="1"/>
    <col min="7433" max="7434" width="5.625" style="1" customWidth="1"/>
    <col min="7435" max="7435" width="6.375" style="1" customWidth="1"/>
    <col min="7436" max="7437" width="5.625" style="1" customWidth="1"/>
    <col min="7438" max="7438" width="9.625" style="1" customWidth="1"/>
    <col min="7439" max="7680" width="9" style="1"/>
    <col min="7681" max="7681" width="3.25" style="1" customWidth="1"/>
    <col min="7682" max="7682" width="9.875" style="1" customWidth="1"/>
    <col min="7683" max="7684" width="7.625" style="1" customWidth="1"/>
    <col min="7685" max="7685" width="6" style="1" customWidth="1"/>
    <col min="7686" max="7687" width="5.625" style="1" customWidth="1"/>
    <col min="7688" max="7688" width="6.375" style="1" customWidth="1"/>
    <col min="7689" max="7690" width="5.625" style="1" customWidth="1"/>
    <col min="7691" max="7691" width="6.375" style="1" customWidth="1"/>
    <col min="7692" max="7693" width="5.625" style="1" customWidth="1"/>
    <col min="7694" max="7694" width="9.625" style="1" customWidth="1"/>
    <col min="7695" max="7936" width="9" style="1"/>
    <col min="7937" max="7937" width="3.25" style="1" customWidth="1"/>
    <col min="7938" max="7938" width="9.875" style="1" customWidth="1"/>
    <col min="7939" max="7940" width="7.625" style="1" customWidth="1"/>
    <col min="7941" max="7941" width="6" style="1" customWidth="1"/>
    <col min="7942" max="7943" width="5.625" style="1" customWidth="1"/>
    <col min="7944" max="7944" width="6.375" style="1" customWidth="1"/>
    <col min="7945" max="7946" width="5.625" style="1" customWidth="1"/>
    <col min="7947" max="7947" width="6.375" style="1" customWidth="1"/>
    <col min="7948" max="7949" width="5.625" style="1" customWidth="1"/>
    <col min="7950" max="7950" width="9.625" style="1" customWidth="1"/>
    <col min="7951" max="8192" width="9" style="1"/>
    <col min="8193" max="8193" width="3.25" style="1" customWidth="1"/>
    <col min="8194" max="8194" width="9.875" style="1" customWidth="1"/>
    <col min="8195" max="8196" width="7.625" style="1" customWidth="1"/>
    <col min="8197" max="8197" width="6" style="1" customWidth="1"/>
    <col min="8198" max="8199" width="5.625" style="1" customWidth="1"/>
    <col min="8200" max="8200" width="6.375" style="1" customWidth="1"/>
    <col min="8201" max="8202" width="5.625" style="1" customWidth="1"/>
    <col min="8203" max="8203" width="6.375" style="1" customWidth="1"/>
    <col min="8204" max="8205" width="5.625" style="1" customWidth="1"/>
    <col min="8206" max="8206" width="9.625" style="1" customWidth="1"/>
    <col min="8207" max="8448" width="9" style="1"/>
    <col min="8449" max="8449" width="3.25" style="1" customWidth="1"/>
    <col min="8450" max="8450" width="9.875" style="1" customWidth="1"/>
    <col min="8451" max="8452" width="7.625" style="1" customWidth="1"/>
    <col min="8453" max="8453" width="6" style="1" customWidth="1"/>
    <col min="8454" max="8455" width="5.625" style="1" customWidth="1"/>
    <col min="8456" max="8456" width="6.375" style="1" customWidth="1"/>
    <col min="8457" max="8458" width="5.625" style="1" customWidth="1"/>
    <col min="8459" max="8459" width="6.375" style="1" customWidth="1"/>
    <col min="8460" max="8461" width="5.625" style="1" customWidth="1"/>
    <col min="8462" max="8462" width="9.625" style="1" customWidth="1"/>
    <col min="8463" max="8704" width="9" style="1"/>
    <col min="8705" max="8705" width="3.25" style="1" customWidth="1"/>
    <col min="8706" max="8706" width="9.875" style="1" customWidth="1"/>
    <col min="8707" max="8708" width="7.625" style="1" customWidth="1"/>
    <col min="8709" max="8709" width="6" style="1" customWidth="1"/>
    <col min="8710" max="8711" width="5.625" style="1" customWidth="1"/>
    <col min="8712" max="8712" width="6.375" style="1" customWidth="1"/>
    <col min="8713" max="8714" width="5.625" style="1" customWidth="1"/>
    <col min="8715" max="8715" width="6.375" style="1" customWidth="1"/>
    <col min="8716" max="8717" width="5.625" style="1" customWidth="1"/>
    <col min="8718" max="8718" width="9.625" style="1" customWidth="1"/>
    <col min="8719" max="8960" width="9" style="1"/>
    <col min="8961" max="8961" width="3.25" style="1" customWidth="1"/>
    <col min="8962" max="8962" width="9.875" style="1" customWidth="1"/>
    <col min="8963" max="8964" width="7.625" style="1" customWidth="1"/>
    <col min="8965" max="8965" width="6" style="1" customWidth="1"/>
    <col min="8966" max="8967" width="5.625" style="1" customWidth="1"/>
    <col min="8968" max="8968" width="6.375" style="1" customWidth="1"/>
    <col min="8969" max="8970" width="5.625" style="1" customWidth="1"/>
    <col min="8971" max="8971" width="6.375" style="1" customWidth="1"/>
    <col min="8972" max="8973" width="5.625" style="1" customWidth="1"/>
    <col min="8974" max="8974" width="9.625" style="1" customWidth="1"/>
    <col min="8975" max="9216" width="9" style="1"/>
    <col min="9217" max="9217" width="3.25" style="1" customWidth="1"/>
    <col min="9218" max="9218" width="9.875" style="1" customWidth="1"/>
    <col min="9219" max="9220" width="7.625" style="1" customWidth="1"/>
    <col min="9221" max="9221" width="6" style="1" customWidth="1"/>
    <col min="9222" max="9223" width="5.625" style="1" customWidth="1"/>
    <col min="9224" max="9224" width="6.375" style="1" customWidth="1"/>
    <col min="9225" max="9226" width="5.625" style="1" customWidth="1"/>
    <col min="9227" max="9227" width="6.375" style="1" customWidth="1"/>
    <col min="9228" max="9229" width="5.625" style="1" customWidth="1"/>
    <col min="9230" max="9230" width="9.625" style="1" customWidth="1"/>
    <col min="9231" max="9472" width="9" style="1"/>
    <col min="9473" max="9473" width="3.25" style="1" customWidth="1"/>
    <col min="9474" max="9474" width="9.875" style="1" customWidth="1"/>
    <col min="9475" max="9476" width="7.625" style="1" customWidth="1"/>
    <col min="9477" max="9477" width="6" style="1" customWidth="1"/>
    <col min="9478" max="9479" width="5.625" style="1" customWidth="1"/>
    <col min="9480" max="9480" width="6.375" style="1" customWidth="1"/>
    <col min="9481" max="9482" width="5.625" style="1" customWidth="1"/>
    <col min="9483" max="9483" width="6.375" style="1" customWidth="1"/>
    <col min="9484" max="9485" width="5.625" style="1" customWidth="1"/>
    <col min="9486" max="9486" width="9.625" style="1" customWidth="1"/>
    <col min="9487" max="9728" width="9" style="1"/>
    <col min="9729" max="9729" width="3.25" style="1" customWidth="1"/>
    <col min="9730" max="9730" width="9.875" style="1" customWidth="1"/>
    <col min="9731" max="9732" width="7.625" style="1" customWidth="1"/>
    <col min="9733" max="9733" width="6" style="1" customWidth="1"/>
    <col min="9734" max="9735" width="5.625" style="1" customWidth="1"/>
    <col min="9736" max="9736" width="6.375" style="1" customWidth="1"/>
    <col min="9737" max="9738" width="5.625" style="1" customWidth="1"/>
    <col min="9739" max="9739" width="6.375" style="1" customWidth="1"/>
    <col min="9740" max="9741" width="5.625" style="1" customWidth="1"/>
    <col min="9742" max="9742" width="9.625" style="1" customWidth="1"/>
    <col min="9743" max="9984" width="9" style="1"/>
    <col min="9985" max="9985" width="3.25" style="1" customWidth="1"/>
    <col min="9986" max="9986" width="9.875" style="1" customWidth="1"/>
    <col min="9987" max="9988" width="7.625" style="1" customWidth="1"/>
    <col min="9989" max="9989" width="6" style="1" customWidth="1"/>
    <col min="9990" max="9991" width="5.625" style="1" customWidth="1"/>
    <col min="9992" max="9992" width="6.375" style="1" customWidth="1"/>
    <col min="9993" max="9994" width="5.625" style="1" customWidth="1"/>
    <col min="9995" max="9995" width="6.375" style="1" customWidth="1"/>
    <col min="9996" max="9997" width="5.625" style="1" customWidth="1"/>
    <col min="9998" max="9998" width="9.625" style="1" customWidth="1"/>
    <col min="9999" max="10240" width="9" style="1"/>
    <col min="10241" max="10241" width="3.25" style="1" customWidth="1"/>
    <col min="10242" max="10242" width="9.875" style="1" customWidth="1"/>
    <col min="10243" max="10244" width="7.625" style="1" customWidth="1"/>
    <col min="10245" max="10245" width="6" style="1" customWidth="1"/>
    <col min="10246" max="10247" width="5.625" style="1" customWidth="1"/>
    <col min="10248" max="10248" width="6.375" style="1" customWidth="1"/>
    <col min="10249" max="10250" width="5.625" style="1" customWidth="1"/>
    <col min="10251" max="10251" width="6.375" style="1" customWidth="1"/>
    <col min="10252" max="10253" width="5.625" style="1" customWidth="1"/>
    <col min="10254" max="10254" width="9.625" style="1" customWidth="1"/>
    <col min="10255" max="10496" width="9" style="1"/>
    <col min="10497" max="10497" width="3.25" style="1" customWidth="1"/>
    <col min="10498" max="10498" width="9.875" style="1" customWidth="1"/>
    <col min="10499" max="10500" width="7.625" style="1" customWidth="1"/>
    <col min="10501" max="10501" width="6" style="1" customWidth="1"/>
    <col min="10502" max="10503" width="5.625" style="1" customWidth="1"/>
    <col min="10504" max="10504" width="6.375" style="1" customWidth="1"/>
    <col min="10505" max="10506" width="5.625" style="1" customWidth="1"/>
    <col min="10507" max="10507" width="6.375" style="1" customWidth="1"/>
    <col min="10508" max="10509" width="5.625" style="1" customWidth="1"/>
    <col min="10510" max="10510" width="9.625" style="1" customWidth="1"/>
    <col min="10511" max="10752" width="9" style="1"/>
    <col min="10753" max="10753" width="3.25" style="1" customWidth="1"/>
    <col min="10754" max="10754" width="9.875" style="1" customWidth="1"/>
    <col min="10755" max="10756" width="7.625" style="1" customWidth="1"/>
    <col min="10757" max="10757" width="6" style="1" customWidth="1"/>
    <col min="10758" max="10759" width="5.625" style="1" customWidth="1"/>
    <col min="10760" max="10760" width="6.375" style="1" customWidth="1"/>
    <col min="10761" max="10762" width="5.625" style="1" customWidth="1"/>
    <col min="10763" max="10763" width="6.375" style="1" customWidth="1"/>
    <col min="10764" max="10765" width="5.625" style="1" customWidth="1"/>
    <col min="10766" max="10766" width="9.625" style="1" customWidth="1"/>
    <col min="10767" max="11008" width="9" style="1"/>
    <col min="11009" max="11009" width="3.25" style="1" customWidth="1"/>
    <col min="11010" max="11010" width="9.875" style="1" customWidth="1"/>
    <col min="11011" max="11012" width="7.625" style="1" customWidth="1"/>
    <col min="11013" max="11013" width="6" style="1" customWidth="1"/>
    <col min="11014" max="11015" width="5.625" style="1" customWidth="1"/>
    <col min="11016" max="11016" width="6.375" style="1" customWidth="1"/>
    <col min="11017" max="11018" width="5.625" style="1" customWidth="1"/>
    <col min="11019" max="11019" width="6.375" style="1" customWidth="1"/>
    <col min="11020" max="11021" width="5.625" style="1" customWidth="1"/>
    <col min="11022" max="11022" width="9.625" style="1" customWidth="1"/>
    <col min="11023" max="11264" width="9" style="1"/>
    <col min="11265" max="11265" width="3.25" style="1" customWidth="1"/>
    <col min="11266" max="11266" width="9.875" style="1" customWidth="1"/>
    <col min="11267" max="11268" width="7.625" style="1" customWidth="1"/>
    <col min="11269" max="11269" width="6" style="1" customWidth="1"/>
    <col min="11270" max="11271" width="5.625" style="1" customWidth="1"/>
    <col min="11272" max="11272" width="6.375" style="1" customWidth="1"/>
    <col min="11273" max="11274" width="5.625" style="1" customWidth="1"/>
    <col min="11275" max="11275" width="6.375" style="1" customWidth="1"/>
    <col min="11276" max="11277" width="5.625" style="1" customWidth="1"/>
    <col min="11278" max="11278" width="9.625" style="1" customWidth="1"/>
    <col min="11279" max="11520" width="9" style="1"/>
    <col min="11521" max="11521" width="3.25" style="1" customWidth="1"/>
    <col min="11522" max="11522" width="9.875" style="1" customWidth="1"/>
    <col min="11523" max="11524" width="7.625" style="1" customWidth="1"/>
    <col min="11525" max="11525" width="6" style="1" customWidth="1"/>
    <col min="11526" max="11527" width="5.625" style="1" customWidth="1"/>
    <col min="11528" max="11528" width="6.375" style="1" customWidth="1"/>
    <col min="11529" max="11530" width="5.625" style="1" customWidth="1"/>
    <col min="11531" max="11531" width="6.375" style="1" customWidth="1"/>
    <col min="11532" max="11533" width="5.625" style="1" customWidth="1"/>
    <col min="11534" max="11534" width="9.625" style="1" customWidth="1"/>
    <col min="11535" max="11776" width="9" style="1"/>
    <col min="11777" max="11777" width="3.25" style="1" customWidth="1"/>
    <col min="11778" max="11778" width="9.875" style="1" customWidth="1"/>
    <col min="11779" max="11780" width="7.625" style="1" customWidth="1"/>
    <col min="11781" max="11781" width="6" style="1" customWidth="1"/>
    <col min="11782" max="11783" width="5.625" style="1" customWidth="1"/>
    <col min="11784" max="11784" width="6.375" style="1" customWidth="1"/>
    <col min="11785" max="11786" width="5.625" style="1" customWidth="1"/>
    <col min="11787" max="11787" width="6.375" style="1" customWidth="1"/>
    <col min="11788" max="11789" width="5.625" style="1" customWidth="1"/>
    <col min="11790" max="11790" width="9.625" style="1" customWidth="1"/>
    <col min="11791" max="12032" width="9" style="1"/>
    <col min="12033" max="12033" width="3.25" style="1" customWidth="1"/>
    <col min="12034" max="12034" width="9.875" style="1" customWidth="1"/>
    <col min="12035" max="12036" width="7.625" style="1" customWidth="1"/>
    <col min="12037" max="12037" width="6" style="1" customWidth="1"/>
    <col min="12038" max="12039" width="5.625" style="1" customWidth="1"/>
    <col min="12040" max="12040" width="6.375" style="1" customWidth="1"/>
    <col min="12041" max="12042" width="5.625" style="1" customWidth="1"/>
    <col min="12043" max="12043" width="6.375" style="1" customWidth="1"/>
    <col min="12044" max="12045" width="5.625" style="1" customWidth="1"/>
    <col min="12046" max="12046" width="9.625" style="1" customWidth="1"/>
    <col min="12047" max="12288" width="9" style="1"/>
    <col min="12289" max="12289" width="3.25" style="1" customWidth="1"/>
    <col min="12290" max="12290" width="9.875" style="1" customWidth="1"/>
    <col min="12291" max="12292" width="7.625" style="1" customWidth="1"/>
    <col min="12293" max="12293" width="6" style="1" customWidth="1"/>
    <col min="12294" max="12295" width="5.625" style="1" customWidth="1"/>
    <col min="12296" max="12296" width="6.375" style="1" customWidth="1"/>
    <col min="12297" max="12298" width="5.625" style="1" customWidth="1"/>
    <col min="12299" max="12299" width="6.375" style="1" customWidth="1"/>
    <col min="12300" max="12301" width="5.625" style="1" customWidth="1"/>
    <col min="12302" max="12302" width="9.625" style="1" customWidth="1"/>
    <col min="12303" max="12544" width="9" style="1"/>
    <col min="12545" max="12545" width="3.25" style="1" customWidth="1"/>
    <col min="12546" max="12546" width="9.875" style="1" customWidth="1"/>
    <col min="12547" max="12548" width="7.625" style="1" customWidth="1"/>
    <col min="12549" max="12549" width="6" style="1" customWidth="1"/>
    <col min="12550" max="12551" width="5.625" style="1" customWidth="1"/>
    <col min="12552" max="12552" width="6.375" style="1" customWidth="1"/>
    <col min="12553" max="12554" width="5.625" style="1" customWidth="1"/>
    <col min="12555" max="12555" width="6.375" style="1" customWidth="1"/>
    <col min="12556" max="12557" width="5.625" style="1" customWidth="1"/>
    <col min="12558" max="12558" width="9.625" style="1" customWidth="1"/>
    <col min="12559" max="12800" width="9" style="1"/>
    <col min="12801" max="12801" width="3.25" style="1" customWidth="1"/>
    <col min="12802" max="12802" width="9.875" style="1" customWidth="1"/>
    <col min="12803" max="12804" width="7.625" style="1" customWidth="1"/>
    <col min="12805" max="12805" width="6" style="1" customWidth="1"/>
    <col min="12806" max="12807" width="5.625" style="1" customWidth="1"/>
    <col min="12808" max="12808" width="6.375" style="1" customWidth="1"/>
    <col min="12809" max="12810" width="5.625" style="1" customWidth="1"/>
    <col min="12811" max="12811" width="6.375" style="1" customWidth="1"/>
    <col min="12812" max="12813" width="5.625" style="1" customWidth="1"/>
    <col min="12814" max="12814" width="9.625" style="1" customWidth="1"/>
    <col min="12815" max="13056" width="9" style="1"/>
    <col min="13057" max="13057" width="3.25" style="1" customWidth="1"/>
    <col min="13058" max="13058" width="9.875" style="1" customWidth="1"/>
    <col min="13059" max="13060" width="7.625" style="1" customWidth="1"/>
    <col min="13061" max="13061" width="6" style="1" customWidth="1"/>
    <col min="13062" max="13063" width="5.625" style="1" customWidth="1"/>
    <col min="13064" max="13064" width="6.375" style="1" customWidth="1"/>
    <col min="13065" max="13066" width="5.625" style="1" customWidth="1"/>
    <col min="13067" max="13067" width="6.375" style="1" customWidth="1"/>
    <col min="13068" max="13069" width="5.625" style="1" customWidth="1"/>
    <col min="13070" max="13070" width="9.625" style="1" customWidth="1"/>
    <col min="13071" max="13312" width="9" style="1"/>
    <col min="13313" max="13313" width="3.25" style="1" customWidth="1"/>
    <col min="13314" max="13314" width="9.875" style="1" customWidth="1"/>
    <col min="13315" max="13316" width="7.625" style="1" customWidth="1"/>
    <col min="13317" max="13317" width="6" style="1" customWidth="1"/>
    <col min="13318" max="13319" width="5.625" style="1" customWidth="1"/>
    <col min="13320" max="13320" width="6.375" style="1" customWidth="1"/>
    <col min="13321" max="13322" width="5.625" style="1" customWidth="1"/>
    <col min="13323" max="13323" width="6.375" style="1" customWidth="1"/>
    <col min="13324" max="13325" width="5.625" style="1" customWidth="1"/>
    <col min="13326" max="13326" width="9.625" style="1" customWidth="1"/>
    <col min="13327" max="13568" width="9" style="1"/>
    <col min="13569" max="13569" width="3.25" style="1" customWidth="1"/>
    <col min="13570" max="13570" width="9.875" style="1" customWidth="1"/>
    <col min="13571" max="13572" width="7.625" style="1" customWidth="1"/>
    <col min="13573" max="13573" width="6" style="1" customWidth="1"/>
    <col min="13574" max="13575" width="5.625" style="1" customWidth="1"/>
    <col min="13576" max="13576" width="6.375" style="1" customWidth="1"/>
    <col min="13577" max="13578" width="5.625" style="1" customWidth="1"/>
    <col min="13579" max="13579" width="6.375" style="1" customWidth="1"/>
    <col min="13580" max="13581" width="5.625" style="1" customWidth="1"/>
    <col min="13582" max="13582" width="9.625" style="1" customWidth="1"/>
    <col min="13583" max="13824" width="9" style="1"/>
    <col min="13825" max="13825" width="3.25" style="1" customWidth="1"/>
    <col min="13826" max="13826" width="9.875" style="1" customWidth="1"/>
    <col min="13827" max="13828" width="7.625" style="1" customWidth="1"/>
    <col min="13829" max="13829" width="6" style="1" customWidth="1"/>
    <col min="13830" max="13831" width="5.625" style="1" customWidth="1"/>
    <col min="13832" max="13832" width="6.375" style="1" customWidth="1"/>
    <col min="13833" max="13834" width="5.625" style="1" customWidth="1"/>
    <col min="13835" max="13835" width="6.375" style="1" customWidth="1"/>
    <col min="13836" max="13837" width="5.625" style="1" customWidth="1"/>
    <col min="13838" max="13838" width="9.625" style="1" customWidth="1"/>
    <col min="13839" max="14080" width="9" style="1"/>
    <col min="14081" max="14081" width="3.25" style="1" customWidth="1"/>
    <col min="14082" max="14082" width="9.875" style="1" customWidth="1"/>
    <col min="14083" max="14084" width="7.625" style="1" customWidth="1"/>
    <col min="14085" max="14085" width="6" style="1" customWidth="1"/>
    <col min="14086" max="14087" width="5.625" style="1" customWidth="1"/>
    <col min="14088" max="14088" width="6.375" style="1" customWidth="1"/>
    <col min="14089" max="14090" width="5.625" style="1" customWidth="1"/>
    <col min="14091" max="14091" width="6.375" style="1" customWidth="1"/>
    <col min="14092" max="14093" width="5.625" style="1" customWidth="1"/>
    <col min="14094" max="14094" width="9.625" style="1" customWidth="1"/>
    <col min="14095" max="14336" width="9" style="1"/>
    <col min="14337" max="14337" width="3.25" style="1" customWidth="1"/>
    <col min="14338" max="14338" width="9.875" style="1" customWidth="1"/>
    <col min="14339" max="14340" width="7.625" style="1" customWidth="1"/>
    <col min="14341" max="14341" width="6" style="1" customWidth="1"/>
    <col min="14342" max="14343" width="5.625" style="1" customWidth="1"/>
    <col min="14344" max="14344" width="6.375" style="1" customWidth="1"/>
    <col min="14345" max="14346" width="5.625" style="1" customWidth="1"/>
    <col min="14347" max="14347" width="6.375" style="1" customWidth="1"/>
    <col min="14348" max="14349" width="5.625" style="1" customWidth="1"/>
    <col min="14350" max="14350" width="9.625" style="1" customWidth="1"/>
    <col min="14351" max="14592" width="9" style="1"/>
    <col min="14593" max="14593" width="3.25" style="1" customWidth="1"/>
    <col min="14594" max="14594" width="9.875" style="1" customWidth="1"/>
    <col min="14595" max="14596" width="7.625" style="1" customWidth="1"/>
    <col min="14597" max="14597" width="6" style="1" customWidth="1"/>
    <col min="14598" max="14599" width="5.625" style="1" customWidth="1"/>
    <col min="14600" max="14600" width="6.375" style="1" customWidth="1"/>
    <col min="14601" max="14602" width="5.625" style="1" customWidth="1"/>
    <col min="14603" max="14603" width="6.375" style="1" customWidth="1"/>
    <col min="14604" max="14605" width="5.625" style="1" customWidth="1"/>
    <col min="14606" max="14606" width="9.625" style="1" customWidth="1"/>
    <col min="14607" max="14848" width="9" style="1"/>
    <col min="14849" max="14849" width="3.25" style="1" customWidth="1"/>
    <col min="14850" max="14850" width="9.875" style="1" customWidth="1"/>
    <col min="14851" max="14852" width="7.625" style="1" customWidth="1"/>
    <col min="14853" max="14853" width="6" style="1" customWidth="1"/>
    <col min="14854" max="14855" width="5.625" style="1" customWidth="1"/>
    <col min="14856" max="14856" width="6.375" style="1" customWidth="1"/>
    <col min="14857" max="14858" width="5.625" style="1" customWidth="1"/>
    <col min="14859" max="14859" width="6.375" style="1" customWidth="1"/>
    <col min="14860" max="14861" width="5.625" style="1" customWidth="1"/>
    <col min="14862" max="14862" width="9.625" style="1" customWidth="1"/>
    <col min="14863" max="15104" width="9" style="1"/>
    <col min="15105" max="15105" width="3.25" style="1" customWidth="1"/>
    <col min="15106" max="15106" width="9.875" style="1" customWidth="1"/>
    <col min="15107" max="15108" width="7.625" style="1" customWidth="1"/>
    <col min="15109" max="15109" width="6" style="1" customWidth="1"/>
    <col min="15110" max="15111" width="5.625" style="1" customWidth="1"/>
    <col min="15112" max="15112" width="6.375" style="1" customWidth="1"/>
    <col min="15113" max="15114" width="5.625" style="1" customWidth="1"/>
    <col min="15115" max="15115" width="6.375" style="1" customWidth="1"/>
    <col min="15116" max="15117" width="5.625" style="1" customWidth="1"/>
    <col min="15118" max="15118" width="9.625" style="1" customWidth="1"/>
    <col min="15119" max="15360" width="9" style="1"/>
    <col min="15361" max="15361" width="3.25" style="1" customWidth="1"/>
    <col min="15362" max="15362" width="9.875" style="1" customWidth="1"/>
    <col min="15363" max="15364" width="7.625" style="1" customWidth="1"/>
    <col min="15365" max="15365" width="6" style="1" customWidth="1"/>
    <col min="15366" max="15367" width="5.625" style="1" customWidth="1"/>
    <col min="15368" max="15368" width="6.375" style="1" customWidth="1"/>
    <col min="15369" max="15370" width="5.625" style="1" customWidth="1"/>
    <col min="15371" max="15371" width="6.375" style="1" customWidth="1"/>
    <col min="15372" max="15373" width="5.625" style="1" customWidth="1"/>
    <col min="15374" max="15374" width="9.625" style="1" customWidth="1"/>
    <col min="15375" max="15616" width="9" style="1"/>
    <col min="15617" max="15617" width="3.25" style="1" customWidth="1"/>
    <col min="15618" max="15618" width="9.875" style="1" customWidth="1"/>
    <col min="15619" max="15620" width="7.625" style="1" customWidth="1"/>
    <col min="15621" max="15621" width="6" style="1" customWidth="1"/>
    <col min="15622" max="15623" width="5.625" style="1" customWidth="1"/>
    <col min="15624" max="15624" width="6.375" style="1" customWidth="1"/>
    <col min="15625" max="15626" width="5.625" style="1" customWidth="1"/>
    <col min="15627" max="15627" width="6.375" style="1" customWidth="1"/>
    <col min="15628" max="15629" width="5.625" style="1" customWidth="1"/>
    <col min="15630" max="15630" width="9.625" style="1" customWidth="1"/>
    <col min="15631" max="15872" width="9" style="1"/>
    <col min="15873" max="15873" width="3.25" style="1" customWidth="1"/>
    <col min="15874" max="15874" width="9.875" style="1" customWidth="1"/>
    <col min="15875" max="15876" width="7.625" style="1" customWidth="1"/>
    <col min="15877" max="15877" width="6" style="1" customWidth="1"/>
    <col min="15878" max="15879" width="5.625" style="1" customWidth="1"/>
    <col min="15880" max="15880" width="6.375" style="1" customWidth="1"/>
    <col min="15881" max="15882" width="5.625" style="1" customWidth="1"/>
    <col min="15883" max="15883" width="6.375" style="1" customWidth="1"/>
    <col min="15884" max="15885" width="5.625" style="1" customWidth="1"/>
    <col min="15886" max="15886" width="9.625" style="1" customWidth="1"/>
    <col min="15887" max="16128" width="9" style="1"/>
    <col min="16129" max="16129" width="3.25" style="1" customWidth="1"/>
    <col min="16130" max="16130" width="9.875" style="1" customWidth="1"/>
    <col min="16131" max="16132" width="7.625" style="1" customWidth="1"/>
    <col min="16133" max="16133" width="6" style="1" customWidth="1"/>
    <col min="16134" max="16135" width="5.625" style="1" customWidth="1"/>
    <col min="16136" max="16136" width="6.375" style="1" customWidth="1"/>
    <col min="16137" max="16138" width="5.625" style="1" customWidth="1"/>
    <col min="16139" max="16139" width="6.375" style="1" customWidth="1"/>
    <col min="16140" max="16141" width="5.625" style="1" customWidth="1"/>
    <col min="16142" max="16142" width="9.625" style="1" customWidth="1"/>
    <col min="16143" max="16384" width="9" style="1"/>
  </cols>
  <sheetData>
    <row r="2" spans="1:28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8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8">
      <c r="B4" s="4"/>
      <c r="C4" s="336" t="s">
        <v>1</v>
      </c>
      <c r="D4" s="336" t="s">
        <v>2</v>
      </c>
      <c r="E4" s="339" t="s">
        <v>3</v>
      </c>
      <c r="F4" s="340"/>
      <c r="G4" s="340"/>
      <c r="H4" s="340"/>
      <c r="I4" s="340"/>
      <c r="J4" s="341"/>
      <c r="K4" s="342" t="s">
        <v>4</v>
      </c>
      <c r="L4" s="343"/>
      <c r="M4" s="344"/>
      <c r="N4" s="5" t="s">
        <v>5</v>
      </c>
    </row>
    <row r="5" spans="1:28">
      <c r="B5" s="6" t="s">
        <v>6</v>
      </c>
      <c r="C5" s="337"/>
      <c r="D5" s="337"/>
      <c r="E5" s="339" t="s">
        <v>7</v>
      </c>
      <c r="F5" s="340"/>
      <c r="G5" s="341"/>
      <c r="H5" s="339" t="s">
        <v>8</v>
      </c>
      <c r="I5" s="340"/>
      <c r="J5" s="341"/>
      <c r="K5" s="345"/>
      <c r="L5" s="346"/>
      <c r="M5" s="347"/>
      <c r="N5" s="7" t="s">
        <v>9</v>
      </c>
    </row>
    <row r="6" spans="1:28">
      <c r="B6" s="8"/>
      <c r="C6" s="338"/>
      <c r="D6" s="338"/>
      <c r="E6" s="9" t="s">
        <v>10</v>
      </c>
      <c r="F6" s="10" t="s">
        <v>11</v>
      </c>
      <c r="G6" s="10" t="s">
        <v>12</v>
      </c>
      <c r="H6" s="9" t="s">
        <v>10</v>
      </c>
      <c r="I6" s="10" t="s">
        <v>11</v>
      </c>
      <c r="J6" s="11" t="s">
        <v>12</v>
      </c>
      <c r="K6" s="9" t="s">
        <v>10</v>
      </c>
      <c r="L6" s="9" t="s">
        <v>11</v>
      </c>
      <c r="M6" s="12" t="s">
        <v>12</v>
      </c>
      <c r="N6" s="12" t="s">
        <v>13</v>
      </c>
    </row>
    <row r="7" spans="1:28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28">
      <c r="B8" s="16" t="s">
        <v>14</v>
      </c>
      <c r="C8" s="14">
        <v>14</v>
      </c>
      <c r="D8" s="14">
        <v>59</v>
      </c>
      <c r="E8" s="14">
        <v>126</v>
      </c>
      <c r="F8" s="14">
        <v>6</v>
      </c>
      <c r="G8" s="14">
        <v>120</v>
      </c>
      <c r="H8" s="14">
        <v>12</v>
      </c>
      <c r="I8" s="14">
        <v>8</v>
      </c>
      <c r="J8" s="14">
        <v>4</v>
      </c>
      <c r="K8" s="17">
        <v>1530</v>
      </c>
      <c r="L8" s="14">
        <v>784</v>
      </c>
      <c r="M8" s="14">
        <v>746</v>
      </c>
      <c r="N8" s="18">
        <f>K8/D8</f>
        <v>25.932203389830509</v>
      </c>
    </row>
    <row r="9" spans="1:28">
      <c r="B9" s="16" t="s">
        <v>15</v>
      </c>
      <c r="C9" s="14">
        <v>14</v>
      </c>
      <c r="D9" s="14">
        <v>57</v>
      </c>
      <c r="E9" s="14">
        <v>123</v>
      </c>
      <c r="F9" s="14">
        <v>6</v>
      </c>
      <c r="G9" s="14">
        <v>117</v>
      </c>
      <c r="H9" s="14">
        <v>13</v>
      </c>
      <c r="I9" s="14">
        <v>6</v>
      </c>
      <c r="J9" s="14">
        <v>7</v>
      </c>
      <c r="K9" s="17">
        <v>1492</v>
      </c>
      <c r="L9" s="14">
        <v>756</v>
      </c>
      <c r="M9" s="14">
        <v>736</v>
      </c>
      <c r="N9" s="18">
        <f>K9/D9</f>
        <v>26.17543859649123</v>
      </c>
    </row>
    <row r="10" spans="1:28">
      <c r="A10" s="2"/>
      <c r="B10" s="16" t="s">
        <v>16</v>
      </c>
      <c r="C10" s="14">
        <v>14</v>
      </c>
      <c r="D10" s="14">
        <v>58</v>
      </c>
      <c r="E10" s="14">
        <v>123</v>
      </c>
      <c r="F10" s="14">
        <v>5</v>
      </c>
      <c r="G10" s="14">
        <v>118</v>
      </c>
      <c r="H10" s="14">
        <v>13</v>
      </c>
      <c r="I10" s="14">
        <v>8</v>
      </c>
      <c r="J10" s="14">
        <v>5</v>
      </c>
      <c r="K10" s="17">
        <v>1517</v>
      </c>
      <c r="L10" s="14">
        <v>743</v>
      </c>
      <c r="M10" s="14">
        <v>774</v>
      </c>
      <c r="N10" s="19">
        <v>26.2</v>
      </c>
      <c r="O10" s="2"/>
    </row>
    <row r="11" spans="1:28">
      <c r="A11" s="2"/>
      <c r="B11" s="16" t="s">
        <v>17</v>
      </c>
      <c r="C11" s="14">
        <v>14</v>
      </c>
      <c r="D11" s="14">
        <v>60</v>
      </c>
      <c r="E11" s="14">
        <v>122</v>
      </c>
      <c r="F11" s="14">
        <v>5</v>
      </c>
      <c r="G11" s="14">
        <v>117</v>
      </c>
      <c r="H11" s="14">
        <v>14</v>
      </c>
      <c r="I11" s="14">
        <v>8</v>
      </c>
      <c r="J11" s="14">
        <v>6</v>
      </c>
      <c r="K11" s="20">
        <v>1531</v>
      </c>
      <c r="L11" s="14">
        <v>753</v>
      </c>
      <c r="M11" s="14">
        <v>778</v>
      </c>
      <c r="N11" s="18">
        <v>25.5</v>
      </c>
      <c r="O11" s="2"/>
    </row>
    <row r="12" spans="1:28">
      <c r="A12" s="2"/>
      <c r="B12" s="16" t="s">
        <v>18</v>
      </c>
      <c r="C12" s="14">
        <v>14</v>
      </c>
      <c r="D12" s="14">
        <v>56</v>
      </c>
      <c r="E12" s="14">
        <v>124</v>
      </c>
      <c r="F12" s="14">
        <v>7</v>
      </c>
      <c r="G12" s="14">
        <v>117</v>
      </c>
      <c r="H12" s="14">
        <v>15</v>
      </c>
      <c r="I12" s="14">
        <v>7</v>
      </c>
      <c r="J12" s="14">
        <v>8</v>
      </c>
      <c r="K12" s="20">
        <v>1464</v>
      </c>
      <c r="L12" s="14">
        <v>717</v>
      </c>
      <c r="M12" s="14">
        <v>747</v>
      </c>
      <c r="N12" s="21">
        <v>26.1</v>
      </c>
      <c r="O12" s="2"/>
    </row>
    <row r="13" spans="1:28">
      <c r="A13" s="2"/>
      <c r="B13" s="16" t="s">
        <v>19</v>
      </c>
      <c r="C13" s="14">
        <v>14</v>
      </c>
      <c r="D13" s="14">
        <v>59</v>
      </c>
      <c r="E13" s="14">
        <v>124</v>
      </c>
      <c r="F13" s="14">
        <v>4</v>
      </c>
      <c r="G13" s="14">
        <v>120</v>
      </c>
      <c r="H13" s="14">
        <v>14</v>
      </c>
      <c r="I13" s="14">
        <v>7</v>
      </c>
      <c r="J13" s="14">
        <v>7</v>
      </c>
      <c r="K13" s="17">
        <v>1527</v>
      </c>
      <c r="L13" s="14">
        <v>742</v>
      </c>
      <c r="M13" s="14">
        <v>785</v>
      </c>
      <c r="N13" s="21">
        <v>25.9</v>
      </c>
      <c r="O13" s="2"/>
    </row>
    <row r="14" spans="1:28">
      <c r="A14" s="2"/>
      <c r="B14" s="16" t="s">
        <v>20</v>
      </c>
      <c r="C14" s="14">
        <f>C16+C28</f>
        <v>14</v>
      </c>
      <c r="D14" s="14">
        <v>61</v>
      </c>
      <c r="E14" s="14">
        <f t="shared" ref="E14:L14" si="0">E16+E28</f>
        <v>129</v>
      </c>
      <c r="F14" s="14">
        <f t="shared" si="0"/>
        <v>5</v>
      </c>
      <c r="G14" s="14">
        <f t="shared" si="0"/>
        <v>124</v>
      </c>
      <c r="H14" s="14">
        <f t="shared" si="0"/>
        <v>13</v>
      </c>
      <c r="I14" s="14">
        <f t="shared" si="0"/>
        <v>8</v>
      </c>
      <c r="J14" s="14">
        <f t="shared" si="0"/>
        <v>5</v>
      </c>
      <c r="K14" s="20">
        <f t="shared" si="0"/>
        <v>1511</v>
      </c>
      <c r="L14" s="14">
        <f t="shared" si="0"/>
        <v>725</v>
      </c>
      <c r="M14" s="14">
        <f>M16+M28</f>
        <v>786</v>
      </c>
      <c r="N14" s="21">
        <f>K14/D14</f>
        <v>24.770491803278688</v>
      </c>
      <c r="O14" s="2"/>
    </row>
    <row r="15" spans="1:28">
      <c r="A15" s="2"/>
      <c r="B15" s="16"/>
      <c r="C15" s="14"/>
      <c r="D15" s="14"/>
      <c r="E15" s="14"/>
      <c r="F15" s="14"/>
      <c r="G15" s="14"/>
      <c r="H15" s="14"/>
      <c r="I15" s="14"/>
      <c r="J15" s="14"/>
      <c r="K15" s="22"/>
      <c r="L15" s="14"/>
      <c r="M15" s="14"/>
      <c r="N15" s="18"/>
      <c r="O15" s="2"/>
      <c r="P15" s="2"/>
    </row>
    <row r="16" spans="1:28">
      <c r="A16" s="2"/>
      <c r="B16" s="23" t="s">
        <v>21</v>
      </c>
      <c r="C16" s="24">
        <f>SUM(C17:C26)</f>
        <v>10</v>
      </c>
      <c r="D16" s="25">
        <f>SUM(D17:D26)</f>
        <v>34</v>
      </c>
      <c r="E16" s="24">
        <f>SUM(E17:E26)</f>
        <v>83</v>
      </c>
      <c r="F16" s="24">
        <f t="shared" ref="F16:L16" si="1">SUM(F17:F26)</f>
        <v>3</v>
      </c>
      <c r="G16" s="24">
        <f t="shared" si="1"/>
        <v>80</v>
      </c>
      <c r="H16" s="24">
        <f t="shared" si="1"/>
        <v>10</v>
      </c>
      <c r="I16" s="24">
        <f>SUM(I17:I26)</f>
        <v>7</v>
      </c>
      <c r="J16" s="24">
        <f t="shared" si="1"/>
        <v>3</v>
      </c>
      <c r="K16" s="24">
        <f t="shared" si="1"/>
        <v>775</v>
      </c>
      <c r="L16" s="24">
        <f t="shared" si="1"/>
        <v>371</v>
      </c>
      <c r="M16" s="24">
        <f>SUM(M17:M26)</f>
        <v>404</v>
      </c>
      <c r="N16" s="18">
        <f>K16/D16</f>
        <v>22.794117647058822</v>
      </c>
      <c r="O16" s="2"/>
      <c r="P16" s="2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6"/>
    </row>
    <row r="17" spans="1:28">
      <c r="A17" s="2"/>
      <c r="B17" s="27" t="s">
        <v>22</v>
      </c>
      <c r="C17" s="28">
        <v>1</v>
      </c>
      <c r="D17" s="25">
        <v>4</v>
      </c>
      <c r="E17" s="29">
        <v>9</v>
      </c>
      <c r="F17" s="24">
        <v>1</v>
      </c>
      <c r="G17" s="30">
        <v>8</v>
      </c>
      <c r="H17" s="31">
        <v>1</v>
      </c>
      <c r="I17" s="28">
        <v>1</v>
      </c>
      <c r="J17" s="24" t="s">
        <v>23</v>
      </c>
      <c r="K17" s="31">
        <v>119</v>
      </c>
      <c r="L17" s="24">
        <v>53</v>
      </c>
      <c r="M17" s="24">
        <v>66</v>
      </c>
      <c r="N17" s="18">
        <v>29.75</v>
      </c>
      <c r="O17" s="2"/>
      <c r="P17" s="32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6"/>
    </row>
    <row r="18" spans="1:28">
      <c r="A18" s="2"/>
      <c r="B18" s="27" t="s">
        <v>24</v>
      </c>
      <c r="C18" s="28">
        <v>1</v>
      </c>
      <c r="D18" s="25">
        <v>2</v>
      </c>
      <c r="E18" s="29">
        <v>6</v>
      </c>
      <c r="F18" s="24" t="s">
        <v>23</v>
      </c>
      <c r="G18" s="30">
        <v>6</v>
      </c>
      <c r="H18" s="31">
        <v>1</v>
      </c>
      <c r="I18" s="33" t="s">
        <v>25</v>
      </c>
      <c r="J18" s="28">
        <v>1</v>
      </c>
      <c r="K18" s="31">
        <v>50</v>
      </c>
      <c r="L18" s="24">
        <v>19</v>
      </c>
      <c r="M18" s="24">
        <v>31</v>
      </c>
      <c r="N18" s="18">
        <v>25</v>
      </c>
      <c r="O18" s="2"/>
      <c r="P18" s="32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6"/>
    </row>
    <row r="19" spans="1:28">
      <c r="A19" s="2"/>
      <c r="B19" s="27" t="s">
        <v>26</v>
      </c>
      <c r="C19" s="28">
        <v>1</v>
      </c>
      <c r="D19" s="25">
        <v>2</v>
      </c>
      <c r="E19" s="29">
        <v>5</v>
      </c>
      <c r="F19" s="24" t="s">
        <v>23</v>
      </c>
      <c r="G19" s="30">
        <v>5</v>
      </c>
      <c r="H19" s="31">
        <v>1</v>
      </c>
      <c r="I19" s="28">
        <v>1</v>
      </c>
      <c r="J19" s="24" t="s">
        <v>23</v>
      </c>
      <c r="K19" s="31">
        <v>36</v>
      </c>
      <c r="L19" s="24">
        <v>18</v>
      </c>
      <c r="M19" s="24">
        <v>18</v>
      </c>
      <c r="N19" s="18">
        <v>18</v>
      </c>
      <c r="O19" s="2"/>
      <c r="P19" s="32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6"/>
    </row>
    <row r="20" spans="1:28">
      <c r="A20" s="2"/>
      <c r="B20" s="27" t="s">
        <v>27</v>
      </c>
      <c r="C20" s="28">
        <v>1</v>
      </c>
      <c r="D20" s="25">
        <v>4</v>
      </c>
      <c r="E20" s="29">
        <v>8</v>
      </c>
      <c r="F20" s="24">
        <v>1</v>
      </c>
      <c r="G20" s="30">
        <v>7</v>
      </c>
      <c r="H20" s="31">
        <v>1</v>
      </c>
      <c r="I20" s="28">
        <v>1</v>
      </c>
      <c r="J20" s="24" t="s">
        <v>23</v>
      </c>
      <c r="K20" s="31">
        <v>91</v>
      </c>
      <c r="L20" s="24">
        <v>49</v>
      </c>
      <c r="M20" s="24">
        <v>42</v>
      </c>
      <c r="N20" s="18">
        <v>22.75</v>
      </c>
      <c r="O20" s="2"/>
      <c r="P20" s="32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6"/>
    </row>
    <row r="21" spans="1:28">
      <c r="A21" s="2"/>
      <c r="B21" s="27" t="s">
        <v>28</v>
      </c>
      <c r="C21" s="28">
        <v>1</v>
      </c>
      <c r="D21" s="25">
        <v>6</v>
      </c>
      <c r="E21" s="29">
        <v>16</v>
      </c>
      <c r="F21" s="24" t="s">
        <v>23</v>
      </c>
      <c r="G21" s="30">
        <v>16</v>
      </c>
      <c r="H21" s="31">
        <v>1</v>
      </c>
      <c r="I21" s="33" t="s">
        <v>25</v>
      </c>
      <c r="J21" s="33">
        <v>1</v>
      </c>
      <c r="K21" s="31">
        <v>167</v>
      </c>
      <c r="L21" s="24">
        <v>87</v>
      </c>
      <c r="M21" s="24">
        <v>80</v>
      </c>
      <c r="N21" s="18">
        <v>27.833333333333332</v>
      </c>
      <c r="O21" s="2"/>
      <c r="P21" s="32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6"/>
    </row>
    <row r="22" spans="1:28">
      <c r="A22" s="2"/>
      <c r="B22" s="27" t="s">
        <v>29</v>
      </c>
      <c r="C22" s="28">
        <v>1</v>
      </c>
      <c r="D22" s="25">
        <v>4</v>
      </c>
      <c r="E22" s="29">
        <v>9</v>
      </c>
      <c r="F22" s="24">
        <v>1</v>
      </c>
      <c r="G22" s="30">
        <v>8</v>
      </c>
      <c r="H22" s="31">
        <v>1</v>
      </c>
      <c r="I22" s="28">
        <v>1</v>
      </c>
      <c r="J22" s="24" t="s">
        <v>23</v>
      </c>
      <c r="K22" s="31">
        <v>88</v>
      </c>
      <c r="L22" s="24">
        <v>45</v>
      </c>
      <c r="M22" s="24">
        <v>43</v>
      </c>
      <c r="N22" s="18">
        <v>22</v>
      </c>
      <c r="O22" s="2"/>
      <c r="P22" s="32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6"/>
    </row>
    <row r="23" spans="1:28">
      <c r="A23" s="2"/>
      <c r="B23" s="27" t="s">
        <v>30</v>
      </c>
      <c r="C23" s="28">
        <v>1</v>
      </c>
      <c r="D23" s="25">
        <v>2</v>
      </c>
      <c r="E23" s="29">
        <v>8</v>
      </c>
      <c r="F23" s="24" t="s">
        <v>23</v>
      </c>
      <c r="G23" s="30">
        <v>8</v>
      </c>
      <c r="H23" s="31">
        <v>1</v>
      </c>
      <c r="I23" s="28">
        <v>1</v>
      </c>
      <c r="J23" s="24" t="s">
        <v>23</v>
      </c>
      <c r="K23" s="31">
        <v>43</v>
      </c>
      <c r="L23" s="24">
        <v>24</v>
      </c>
      <c r="M23" s="24">
        <v>19</v>
      </c>
      <c r="N23" s="18">
        <v>21.5</v>
      </c>
      <c r="O23" s="2"/>
      <c r="P23" s="32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6"/>
    </row>
    <row r="24" spans="1:28">
      <c r="A24" s="2"/>
      <c r="B24" s="27" t="s">
        <v>31</v>
      </c>
      <c r="C24" s="28">
        <v>1</v>
      </c>
      <c r="D24" s="25">
        <v>4</v>
      </c>
      <c r="E24" s="29">
        <v>8</v>
      </c>
      <c r="F24" s="24" t="s">
        <v>23</v>
      </c>
      <c r="G24" s="30">
        <v>8</v>
      </c>
      <c r="H24" s="31">
        <v>1</v>
      </c>
      <c r="I24" s="28">
        <v>1</v>
      </c>
      <c r="J24" s="24" t="s">
        <v>23</v>
      </c>
      <c r="K24" s="31">
        <v>74</v>
      </c>
      <c r="L24" s="24">
        <v>30</v>
      </c>
      <c r="M24" s="24">
        <v>44</v>
      </c>
      <c r="N24" s="18">
        <v>18.5</v>
      </c>
      <c r="O24" s="2"/>
      <c r="P24" s="32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6"/>
    </row>
    <row r="25" spans="1:28">
      <c r="A25" s="2"/>
      <c r="B25" s="27" t="s">
        <v>32</v>
      </c>
      <c r="C25" s="28">
        <v>1</v>
      </c>
      <c r="D25" s="25">
        <v>4</v>
      </c>
      <c r="E25" s="29">
        <v>9</v>
      </c>
      <c r="F25" s="24" t="s">
        <v>23</v>
      </c>
      <c r="G25" s="30">
        <v>9</v>
      </c>
      <c r="H25" s="31">
        <v>1</v>
      </c>
      <c r="I25" s="28">
        <v>1</v>
      </c>
      <c r="J25" s="24" t="s">
        <v>23</v>
      </c>
      <c r="K25" s="31">
        <v>77</v>
      </c>
      <c r="L25" s="24">
        <v>30</v>
      </c>
      <c r="M25" s="24">
        <v>47</v>
      </c>
      <c r="N25" s="18">
        <v>19.25</v>
      </c>
      <c r="O25" s="2"/>
      <c r="P25" s="32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6"/>
    </row>
    <row r="26" spans="1:28">
      <c r="A26" s="2"/>
      <c r="B26" s="27" t="s">
        <v>33</v>
      </c>
      <c r="C26" s="28">
        <v>1</v>
      </c>
      <c r="D26" s="25">
        <v>2</v>
      </c>
      <c r="E26" s="29">
        <v>5</v>
      </c>
      <c r="F26" s="24" t="s">
        <v>23</v>
      </c>
      <c r="G26" s="30">
        <v>5</v>
      </c>
      <c r="H26" s="31">
        <v>1</v>
      </c>
      <c r="I26" s="33" t="s">
        <v>25</v>
      </c>
      <c r="J26" s="33">
        <v>1</v>
      </c>
      <c r="K26" s="31">
        <v>30</v>
      </c>
      <c r="L26" s="24">
        <v>16</v>
      </c>
      <c r="M26" s="24">
        <v>14</v>
      </c>
      <c r="N26" s="18">
        <v>15</v>
      </c>
      <c r="O26" s="2"/>
      <c r="P26" s="32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6"/>
    </row>
    <row r="27" spans="1:28">
      <c r="A27" s="2"/>
      <c r="B27" s="23"/>
      <c r="C27" s="30"/>
      <c r="D27" s="24"/>
      <c r="E27" s="24"/>
      <c r="F27" s="24"/>
      <c r="G27" s="30"/>
      <c r="H27" s="30"/>
      <c r="I27" s="25"/>
      <c r="J27" s="24"/>
      <c r="K27" s="24"/>
      <c r="L27" s="30"/>
      <c r="M27" s="30"/>
      <c r="N27" s="18"/>
      <c r="O27" s="2"/>
      <c r="P27" s="2"/>
      <c r="Q27" s="30"/>
      <c r="R27" s="24"/>
      <c r="S27" s="24"/>
      <c r="T27" s="30"/>
      <c r="U27" s="30"/>
      <c r="V27" s="30"/>
      <c r="W27" s="30"/>
      <c r="X27" s="30"/>
      <c r="Y27" s="24"/>
      <c r="Z27" s="30"/>
      <c r="AA27" s="30"/>
      <c r="AB27" s="26"/>
    </row>
    <row r="28" spans="1:28">
      <c r="A28" s="2"/>
      <c r="B28" s="23" t="s">
        <v>34</v>
      </c>
      <c r="C28" s="24">
        <v>4</v>
      </c>
      <c r="D28" s="24">
        <v>27</v>
      </c>
      <c r="E28" s="24">
        <v>46</v>
      </c>
      <c r="F28" s="24">
        <v>2</v>
      </c>
      <c r="G28" s="24">
        <v>44</v>
      </c>
      <c r="H28" s="24">
        <v>3</v>
      </c>
      <c r="I28" s="24">
        <v>1</v>
      </c>
      <c r="J28" s="24">
        <v>2</v>
      </c>
      <c r="K28" s="24">
        <v>736</v>
      </c>
      <c r="L28" s="24">
        <v>354</v>
      </c>
      <c r="M28" s="24">
        <v>382</v>
      </c>
      <c r="N28" s="18">
        <v>27.25925925925926</v>
      </c>
      <c r="O28" s="2"/>
      <c r="P28" s="2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6"/>
    </row>
    <row r="29" spans="1:28">
      <c r="A29" s="2"/>
      <c r="B29" s="3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5"/>
      <c r="O29" s="2"/>
    </row>
    <row r="30" spans="1:28">
      <c r="A30" s="2"/>
      <c r="B30" s="2" t="s">
        <v>35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28">
      <c r="B31" s="2" t="s">
        <v>36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28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2:1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mergeCells count="6">
    <mergeCell ref="C4:C6"/>
    <mergeCell ref="D4:D6"/>
    <mergeCell ref="E4:J4"/>
    <mergeCell ref="K4:M5"/>
    <mergeCell ref="E5:G5"/>
    <mergeCell ref="H5:J5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workbookViewId="0">
      <selection sqref="A1:XFD1048576"/>
    </sheetView>
  </sheetViews>
  <sheetFormatPr defaultRowHeight="13.5"/>
  <cols>
    <col min="1" max="1" width="4.875" style="1" customWidth="1"/>
    <col min="2" max="2" width="10.625" style="1" customWidth="1"/>
    <col min="3" max="6" width="14.625" style="1" customWidth="1"/>
    <col min="7" max="7" width="17.875" style="1" customWidth="1"/>
    <col min="8" max="256" width="9" style="1"/>
    <col min="257" max="257" width="4.875" style="1" customWidth="1"/>
    <col min="258" max="258" width="10.625" style="1" customWidth="1"/>
    <col min="259" max="262" width="14.625" style="1" customWidth="1"/>
    <col min="263" max="263" width="17.875" style="1" customWidth="1"/>
    <col min="264" max="512" width="9" style="1"/>
    <col min="513" max="513" width="4.875" style="1" customWidth="1"/>
    <col min="514" max="514" width="10.625" style="1" customWidth="1"/>
    <col min="515" max="518" width="14.625" style="1" customWidth="1"/>
    <col min="519" max="519" width="17.875" style="1" customWidth="1"/>
    <col min="520" max="768" width="9" style="1"/>
    <col min="769" max="769" width="4.875" style="1" customWidth="1"/>
    <col min="770" max="770" width="10.625" style="1" customWidth="1"/>
    <col min="771" max="774" width="14.625" style="1" customWidth="1"/>
    <col min="775" max="775" width="17.875" style="1" customWidth="1"/>
    <col min="776" max="1024" width="9" style="1"/>
    <col min="1025" max="1025" width="4.875" style="1" customWidth="1"/>
    <col min="1026" max="1026" width="10.625" style="1" customWidth="1"/>
    <col min="1027" max="1030" width="14.625" style="1" customWidth="1"/>
    <col min="1031" max="1031" width="17.875" style="1" customWidth="1"/>
    <col min="1032" max="1280" width="9" style="1"/>
    <col min="1281" max="1281" width="4.875" style="1" customWidth="1"/>
    <col min="1282" max="1282" width="10.625" style="1" customWidth="1"/>
    <col min="1283" max="1286" width="14.625" style="1" customWidth="1"/>
    <col min="1287" max="1287" width="17.875" style="1" customWidth="1"/>
    <col min="1288" max="1536" width="9" style="1"/>
    <col min="1537" max="1537" width="4.875" style="1" customWidth="1"/>
    <col min="1538" max="1538" width="10.625" style="1" customWidth="1"/>
    <col min="1539" max="1542" width="14.625" style="1" customWidth="1"/>
    <col min="1543" max="1543" width="17.875" style="1" customWidth="1"/>
    <col min="1544" max="1792" width="9" style="1"/>
    <col min="1793" max="1793" width="4.875" style="1" customWidth="1"/>
    <col min="1794" max="1794" width="10.625" style="1" customWidth="1"/>
    <col min="1795" max="1798" width="14.625" style="1" customWidth="1"/>
    <col min="1799" max="1799" width="17.875" style="1" customWidth="1"/>
    <col min="1800" max="2048" width="9" style="1"/>
    <col min="2049" max="2049" width="4.875" style="1" customWidth="1"/>
    <col min="2050" max="2050" width="10.625" style="1" customWidth="1"/>
    <col min="2051" max="2054" width="14.625" style="1" customWidth="1"/>
    <col min="2055" max="2055" width="17.875" style="1" customWidth="1"/>
    <col min="2056" max="2304" width="9" style="1"/>
    <col min="2305" max="2305" width="4.875" style="1" customWidth="1"/>
    <col min="2306" max="2306" width="10.625" style="1" customWidth="1"/>
    <col min="2307" max="2310" width="14.625" style="1" customWidth="1"/>
    <col min="2311" max="2311" width="17.875" style="1" customWidth="1"/>
    <col min="2312" max="2560" width="9" style="1"/>
    <col min="2561" max="2561" width="4.875" style="1" customWidth="1"/>
    <col min="2562" max="2562" width="10.625" style="1" customWidth="1"/>
    <col min="2563" max="2566" width="14.625" style="1" customWidth="1"/>
    <col min="2567" max="2567" width="17.875" style="1" customWidth="1"/>
    <col min="2568" max="2816" width="9" style="1"/>
    <col min="2817" max="2817" width="4.875" style="1" customWidth="1"/>
    <col min="2818" max="2818" width="10.625" style="1" customWidth="1"/>
    <col min="2819" max="2822" width="14.625" style="1" customWidth="1"/>
    <col min="2823" max="2823" width="17.875" style="1" customWidth="1"/>
    <col min="2824" max="3072" width="9" style="1"/>
    <col min="3073" max="3073" width="4.875" style="1" customWidth="1"/>
    <col min="3074" max="3074" width="10.625" style="1" customWidth="1"/>
    <col min="3075" max="3078" width="14.625" style="1" customWidth="1"/>
    <col min="3079" max="3079" width="17.875" style="1" customWidth="1"/>
    <col min="3080" max="3328" width="9" style="1"/>
    <col min="3329" max="3329" width="4.875" style="1" customWidth="1"/>
    <col min="3330" max="3330" width="10.625" style="1" customWidth="1"/>
    <col min="3331" max="3334" width="14.625" style="1" customWidth="1"/>
    <col min="3335" max="3335" width="17.875" style="1" customWidth="1"/>
    <col min="3336" max="3584" width="9" style="1"/>
    <col min="3585" max="3585" width="4.875" style="1" customWidth="1"/>
    <col min="3586" max="3586" width="10.625" style="1" customWidth="1"/>
    <col min="3587" max="3590" width="14.625" style="1" customWidth="1"/>
    <col min="3591" max="3591" width="17.875" style="1" customWidth="1"/>
    <col min="3592" max="3840" width="9" style="1"/>
    <col min="3841" max="3841" width="4.875" style="1" customWidth="1"/>
    <col min="3842" max="3842" width="10.625" style="1" customWidth="1"/>
    <col min="3843" max="3846" width="14.625" style="1" customWidth="1"/>
    <col min="3847" max="3847" width="17.875" style="1" customWidth="1"/>
    <col min="3848" max="4096" width="9" style="1"/>
    <col min="4097" max="4097" width="4.875" style="1" customWidth="1"/>
    <col min="4098" max="4098" width="10.625" style="1" customWidth="1"/>
    <col min="4099" max="4102" width="14.625" style="1" customWidth="1"/>
    <col min="4103" max="4103" width="17.875" style="1" customWidth="1"/>
    <col min="4104" max="4352" width="9" style="1"/>
    <col min="4353" max="4353" width="4.875" style="1" customWidth="1"/>
    <col min="4354" max="4354" width="10.625" style="1" customWidth="1"/>
    <col min="4355" max="4358" width="14.625" style="1" customWidth="1"/>
    <col min="4359" max="4359" width="17.875" style="1" customWidth="1"/>
    <col min="4360" max="4608" width="9" style="1"/>
    <col min="4609" max="4609" width="4.875" style="1" customWidth="1"/>
    <col min="4610" max="4610" width="10.625" style="1" customWidth="1"/>
    <col min="4611" max="4614" width="14.625" style="1" customWidth="1"/>
    <col min="4615" max="4615" width="17.875" style="1" customWidth="1"/>
    <col min="4616" max="4864" width="9" style="1"/>
    <col min="4865" max="4865" width="4.875" style="1" customWidth="1"/>
    <col min="4866" max="4866" width="10.625" style="1" customWidth="1"/>
    <col min="4867" max="4870" width="14.625" style="1" customWidth="1"/>
    <col min="4871" max="4871" width="17.875" style="1" customWidth="1"/>
    <col min="4872" max="5120" width="9" style="1"/>
    <col min="5121" max="5121" width="4.875" style="1" customWidth="1"/>
    <col min="5122" max="5122" width="10.625" style="1" customWidth="1"/>
    <col min="5123" max="5126" width="14.625" style="1" customWidth="1"/>
    <col min="5127" max="5127" width="17.875" style="1" customWidth="1"/>
    <col min="5128" max="5376" width="9" style="1"/>
    <col min="5377" max="5377" width="4.875" style="1" customWidth="1"/>
    <col min="5378" max="5378" width="10.625" style="1" customWidth="1"/>
    <col min="5379" max="5382" width="14.625" style="1" customWidth="1"/>
    <col min="5383" max="5383" width="17.875" style="1" customWidth="1"/>
    <col min="5384" max="5632" width="9" style="1"/>
    <col min="5633" max="5633" width="4.875" style="1" customWidth="1"/>
    <col min="5634" max="5634" width="10.625" style="1" customWidth="1"/>
    <col min="5635" max="5638" width="14.625" style="1" customWidth="1"/>
    <col min="5639" max="5639" width="17.875" style="1" customWidth="1"/>
    <col min="5640" max="5888" width="9" style="1"/>
    <col min="5889" max="5889" width="4.875" style="1" customWidth="1"/>
    <col min="5890" max="5890" width="10.625" style="1" customWidth="1"/>
    <col min="5891" max="5894" width="14.625" style="1" customWidth="1"/>
    <col min="5895" max="5895" width="17.875" style="1" customWidth="1"/>
    <col min="5896" max="6144" width="9" style="1"/>
    <col min="6145" max="6145" width="4.875" style="1" customWidth="1"/>
    <col min="6146" max="6146" width="10.625" style="1" customWidth="1"/>
    <col min="6147" max="6150" width="14.625" style="1" customWidth="1"/>
    <col min="6151" max="6151" width="17.875" style="1" customWidth="1"/>
    <col min="6152" max="6400" width="9" style="1"/>
    <col min="6401" max="6401" width="4.875" style="1" customWidth="1"/>
    <col min="6402" max="6402" width="10.625" style="1" customWidth="1"/>
    <col min="6403" max="6406" width="14.625" style="1" customWidth="1"/>
    <col min="6407" max="6407" width="17.875" style="1" customWidth="1"/>
    <col min="6408" max="6656" width="9" style="1"/>
    <col min="6657" max="6657" width="4.875" style="1" customWidth="1"/>
    <col min="6658" max="6658" width="10.625" style="1" customWidth="1"/>
    <col min="6659" max="6662" width="14.625" style="1" customWidth="1"/>
    <col min="6663" max="6663" width="17.875" style="1" customWidth="1"/>
    <col min="6664" max="6912" width="9" style="1"/>
    <col min="6913" max="6913" width="4.875" style="1" customWidth="1"/>
    <col min="6914" max="6914" width="10.625" style="1" customWidth="1"/>
    <col min="6915" max="6918" width="14.625" style="1" customWidth="1"/>
    <col min="6919" max="6919" width="17.875" style="1" customWidth="1"/>
    <col min="6920" max="7168" width="9" style="1"/>
    <col min="7169" max="7169" width="4.875" style="1" customWidth="1"/>
    <col min="7170" max="7170" width="10.625" style="1" customWidth="1"/>
    <col min="7171" max="7174" width="14.625" style="1" customWidth="1"/>
    <col min="7175" max="7175" width="17.875" style="1" customWidth="1"/>
    <col min="7176" max="7424" width="9" style="1"/>
    <col min="7425" max="7425" width="4.875" style="1" customWidth="1"/>
    <col min="7426" max="7426" width="10.625" style="1" customWidth="1"/>
    <col min="7427" max="7430" width="14.625" style="1" customWidth="1"/>
    <col min="7431" max="7431" width="17.875" style="1" customWidth="1"/>
    <col min="7432" max="7680" width="9" style="1"/>
    <col min="7681" max="7681" width="4.875" style="1" customWidth="1"/>
    <col min="7682" max="7682" width="10.625" style="1" customWidth="1"/>
    <col min="7683" max="7686" width="14.625" style="1" customWidth="1"/>
    <col min="7687" max="7687" width="17.875" style="1" customWidth="1"/>
    <col min="7688" max="7936" width="9" style="1"/>
    <col min="7937" max="7937" width="4.875" style="1" customWidth="1"/>
    <col min="7938" max="7938" width="10.625" style="1" customWidth="1"/>
    <col min="7939" max="7942" width="14.625" style="1" customWidth="1"/>
    <col min="7943" max="7943" width="17.875" style="1" customWidth="1"/>
    <col min="7944" max="8192" width="9" style="1"/>
    <col min="8193" max="8193" width="4.875" style="1" customWidth="1"/>
    <col min="8194" max="8194" width="10.625" style="1" customWidth="1"/>
    <col min="8195" max="8198" width="14.625" style="1" customWidth="1"/>
    <col min="8199" max="8199" width="17.875" style="1" customWidth="1"/>
    <col min="8200" max="8448" width="9" style="1"/>
    <col min="8449" max="8449" width="4.875" style="1" customWidth="1"/>
    <col min="8450" max="8450" width="10.625" style="1" customWidth="1"/>
    <col min="8451" max="8454" width="14.625" style="1" customWidth="1"/>
    <col min="8455" max="8455" width="17.875" style="1" customWidth="1"/>
    <col min="8456" max="8704" width="9" style="1"/>
    <col min="8705" max="8705" width="4.875" style="1" customWidth="1"/>
    <col min="8706" max="8706" width="10.625" style="1" customWidth="1"/>
    <col min="8707" max="8710" width="14.625" style="1" customWidth="1"/>
    <col min="8711" max="8711" width="17.875" style="1" customWidth="1"/>
    <col min="8712" max="8960" width="9" style="1"/>
    <col min="8961" max="8961" width="4.875" style="1" customWidth="1"/>
    <col min="8962" max="8962" width="10.625" style="1" customWidth="1"/>
    <col min="8963" max="8966" width="14.625" style="1" customWidth="1"/>
    <col min="8967" max="8967" width="17.875" style="1" customWidth="1"/>
    <col min="8968" max="9216" width="9" style="1"/>
    <col min="9217" max="9217" width="4.875" style="1" customWidth="1"/>
    <col min="9218" max="9218" width="10.625" style="1" customWidth="1"/>
    <col min="9219" max="9222" width="14.625" style="1" customWidth="1"/>
    <col min="9223" max="9223" width="17.875" style="1" customWidth="1"/>
    <col min="9224" max="9472" width="9" style="1"/>
    <col min="9473" max="9473" width="4.875" style="1" customWidth="1"/>
    <col min="9474" max="9474" width="10.625" style="1" customWidth="1"/>
    <col min="9475" max="9478" width="14.625" style="1" customWidth="1"/>
    <col min="9479" max="9479" width="17.875" style="1" customWidth="1"/>
    <col min="9480" max="9728" width="9" style="1"/>
    <col min="9729" max="9729" width="4.875" style="1" customWidth="1"/>
    <col min="9730" max="9730" width="10.625" style="1" customWidth="1"/>
    <col min="9731" max="9734" width="14.625" style="1" customWidth="1"/>
    <col min="9735" max="9735" width="17.875" style="1" customWidth="1"/>
    <col min="9736" max="9984" width="9" style="1"/>
    <col min="9985" max="9985" width="4.875" style="1" customWidth="1"/>
    <col min="9986" max="9986" width="10.625" style="1" customWidth="1"/>
    <col min="9987" max="9990" width="14.625" style="1" customWidth="1"/>
    <col min="9991" max="9991" width="17.875" style="1" customWidth="1"/>
    <col min="9992" max="10240" width="9" style="1"/>
    <col min="10241" max="10241" width="4.875" style="1" customWidth="1"/>
    <col min="10242" max="10242" width="10.625" style="1" customWidth="1"/>
    <col min="10243" max="10246" width="14.625" style="1" customWidth="1"/>
    <col min="10247" max="10247" width="17.875" style="1" customWidth="1"/>
    <col min="10248" max="10496" width="9" style="1"/>
    <col min="10497" max="10497" width="4.875" style="1" customWidth="1"/>
    <col min="10498" max="10498" width="10.625" style="1" customWidth="1"/>
    <col min="10499" max="10502" width="14.625" style="1" customWidth="1"/>
    <col min="10503" max="10503" width="17.875" style="1" customWidth="1"/>
    <col min="10504" max="10752" width="9" style="1"/>
    <col min="10753" max="10753" width="4.875" style="1" customWidth="1"/>
    <col min="10754" max="10754" width="10.625" style="1" customWidth="1"/>
    <col min="10755" max="10758" width="14.625" style="1" customWidth="1"/>
    <col min="10759" max="10759" width="17.875" style="1" customWidth="1"/>
    <col min="10760" max="11008" width="9" style="1"/>
    <col min="11009" max="11009" width="4.875" style="1" customWidth="1"/>
    <col min="11010" max="11010" width="10.625" style="1" customWidth="1"/>
    <col min="11011" max="11014" width="14.625" style="1" customWidth="1"/>
    <col min="11015" max="11015" width="17.875" style="1" customWidth="1"/>
    <col min="11016" max="11264" width="9" style="1"/>
    <col min="11265" max="11265" width="4.875" style="1" customWidth="1"/>
    <col min="11266" max="11266" width="10.625" style="1" customWidth="1"/>
    <col min="11267" max="11270" width="14.625" style="1" customWidth="1"/>
    <col min="11271" max="11271" width="17.875" style="1" customWidth="1"/>
    <col min="11272" max="11520" width="9" style="1"/>
    <col min="11521" max="11521" width="4.875" style="1" customWidth="1"/>
    <col min="11522" max="11522" width="10.625" style="1" customWidth="1"/>
    <col min="11523" max="11526" width="14.625" style="1" customWidth="1"/>
    <col min="11527" max="11527" width="17.875" style="1" customWidth="1"/>
    <col min="11528" max="11776" width="9" style="1"/>
    <col min="11777" max="11777" width="4.875" style="1" customWidth="1"/>
    <col min="11778" max="11778" width="10.625" style="1" customWidth="1"/>
    <col min="11779" max="11782" width="14.625" style="1" customWidth="1"/>
    <col min="11783" max="11783" width="17.875" style="1" customWidth="1"/>
    <col min="11784" max="12032" width="9" style="1"/>
    <col min="12033" max="12033" width="4.875" style="1" customWidth="1"/>
    <col min="12034" max="12034" width="10.625" style="1" customWidth="1"/>
    <col min="12035" max="12038" width="14.625" style="1" customWidth="1"/>
    <col min="12039" max="12039" width="17.875" style="1" customWidth="1"/>
    <col min="12040" max="12288" width="9" style="1"/>
    <col min="12289" max="12289" width="4.875" style="1" customWidth="1"/>
    <col min="12290" max="12290" width="10.625" style="1" customWidth="1"/>
    <col min="12291" max="12294" width="14.625" style="1" customWidth="1"/>
    <col min="12295" max="12295" width="17.875" style="1" customWidth="1"/>
    <col min="12296" max="12544" width="9" style="1"/>
    <col min="12545" max="12545" width="4.875" style="1" customWidth="1"/>
    <col min="12546" max="12546" width="10.625" style="1" customWidth="1"/>
    <col min="12547" max="12550" width="14.625" style="1" customWidth="1"/>
    <col min="12551" max="12551" width="17.875" style="1" customWidth="1"/>
    <col min="12552" max="12800" width="9" style="1"/>
    <col min="12801" max="12801" width="4.875" style="1" customWidth="1"/>
    <col min="12802" max="12802" width="10.625" style="1" customWidth="1"/>
    <col min="12803" max="12806" width="14.625" style="1" customWidth="1"/>
    <col min="12807" max="12807" width="17.875" style="1" customWidth="1"/>
    <col min="12808" max="13056" width="9" style="1"/>
    <col min="13057" max="13057" width="4.875" style="1" customWidth="1"/>
    <col min="13058" max="13058" width="10.625" style="1" customWidth="1"/>
    <col min="13059" max="13062" width="14.625" style="1" customWidth="1"/>
    <col min="13063" max="13063" width="17.875" style="1" customWidth="1"/>
    <col min="13064" max="13312" width="9" style="1"/>
    <col min="13313" max="13313" width="4.875" style="1" customWidth="1"/>
    <col min="13314" max="13314" width="10.625" style="1" customWidth="1"/>
    <col min="13315" max="13318" width="14.625" style="1" customWidth="1"/>
    <col min="13319" max="13319" width="17.875" style="1" customWidth="1"/>
    <col min="13320" max="13568" width="9" style="1"/>
    <col min="13569" max="13569" width="4.875" style="1" customWidth="1"/>
    <col min="13570" max="13570" width="10.625" style="1" customWidth="1"/>
    <col min="13571" max="13574" width="14.625" style="1" customWidth="1"/>
    <col min="13575" max="13575" width="17.875" style="1" customWidth="1"/>
    <col min="13576" max="13824" width="9" style="1"/>
    <col min="13825" max="13825" width="4.875" style="1" customWidth="1"/>
    <col min="13826" max="13826" width="10.625" style="1" customWidth="1"/>
    <col min="13827" max="13830" width="14.625" style="1" customWidth="1"/>
    <col min="13831" max="13831" width="17.875" style="1" customWidth="1"/>
    <col min="13832" max="14080" width="9" style="1"/>
    <col min="14081" max="14081" width="4.875" style="1" customWidth="1"/>
    <col min="14082" max="14082" width="10.625" style="1" customWidth="1"/>
    <col min="14083" max="14086" width="14.625" style="1" customWidth="1"/>
    <col min="14087" max="14087" width="17.875" style="1" customWidth="1"/>
    <col min="14088" max="14336" width="9" style="1"/>
    <col min="14337" max="14337" width="4.875" style="1" customWidth="1"/>
    <col min="14338" max="14338" width="10.625" style="1" customWidth="1"/>
    <col min="14339" max="14342" width="14.625" style="1" customWidth="1"/>
    <col min="14343" max="14343" width="17.875" style="1" customWidth="1"/>
    <col min="14344" max="14592" width="9" style="1"/>
    <col min="14593" max="14593" width="4.875" style="1" customWidth="1"/>
    <col min="14594" max="14594" width="10.625" style="1" customWidth="1"/>
    <col min="14595" max="14598" width="14.625" style="1" customWidth="1"/>
    <col min="14599" max="14599" width="17.875" style="1" customWidth="1"/>
    <col min="14600" max="14848" width="9" style="1"/>
    <col min="14849" max="14849" width="4.875" style="1" customWidth="1"/>
    <col min="14850" max="14850" width="10.625" style="1" customWidth="1"/>
    <col min="14851" max="14854" width="14.625" style="1" customWidth="1"/>
    <col min="14855" max="14855" width="17.875" style="1" customWidth="1"/>
    <col min="14856" max="15104" width="9" style="1"/>
    <col min="15105" max="15105" width="4.875" style="1" customWidth="1"/>
    <col min="15106" max="15106" width="10.625" style="1" customWidth="1"/>
    <col min="15107" max="15110" width="14.625" style="1" customWidth="1"/>
    <col min="15111" max="15111" width="17.875" style="1" customWidth="1"/>
    <col min="15112" max="15360" width="9" style="1"/>
    <col min="15361" max="15361" width="4.875" style="1" customWidth="1"/>
    <col min="15362" max="15362" width="10.625" style="1" customWidth="1"/>
    <col min="15363" max="15366" width="14.625" style="1" customWidth="1"/>
    <col min="15367" max="15367" width="17.875" style="1" customWidth="1"/>
    <col min="15368" max="15616" width="9" style="1"/>
    <col min="15617" max="15617" width="4.875" style="1" customWidth="1"/>
    <col min="15618" max="15618" width="10.625" style="1" customWidth="1"/>
    <col min="15619" max="15622" width="14.625" style="1" customWidth="1"/>
    <col min="15623" max="15623" width="17.875" style="1" customWidth="1"/>
    <col min="15624" max="15872" width="9" style="1"/>
    <col min="15873" max="15873" width="4.875" style="1" customWidth="1"/>
    <col min="15874" max="15874" width="10.625" style="1" customWidth="1"/>
    <col min="15875" max="15878" width="14.625" style="1" customWidth="1"/>
    <col min="15879" max="15879" width="17.875" style="1" customWidth="1"/>
    <col min="15880" max="16128" width="9" style="1"/>
    <col min="16129" max="16129" width="4.875" style="1" customWidth="1"/>
    <col min="16130" max="16130" width="10.625" style="1" customWidth="1"/>
    <col min="16131" max="16134" width="14.625" style="1" customWidth="1"/>
    <col min="16135" max="16135" width="17.875" style="1" customWidth="1"/>
    <col min="16136" max="16384" width="9" style="1"/>
  </cols>
  <sheetData>
    <row r="1" spans="2:10">
      <c r="E1" s="279"/>
    </row>
    <row r="2" spans="2:10">
      <c r="B2" s="394" t="s">
        <v>370</v>
      </c>
      <c r="C2" s="394"/>
      <c r="D2" s="394"/>
      <c r="E2" s="394"/>
      <c r="F2" s="2"/>
      <c r="G2" s="2"/>
      <c r="H2" s="2"/>
    </row>
    <row r="3" spans="2:10">
      <c r="B3" s="2"/>
      <c r="C3" s="2"/>
      <c r="D3" s="2"/>
      <c r="E3" s="2"/>
      <c r="F3" s="2"/>
      <c r="G3" s="2"/>
      <c r="H3" s="2"/>
    </row>
    <row r="4" spans="2:10">
      <c r="B4" s="3"/>
      <c r="C4" s="3"/>
      <c r="D4" s="3"/>
      <c r="E4" s="393" t="s">
        <v>371</v>
      </c>
      <c r="F4" s="393"/>
      <c r="G4" s="2"/>
      <c r="H4" s="2"/>
    </row>
    <row r="5" spans="2:10">
      <c r="B5" s="354" t="s">
        <v>100</v>
      </c>
      <c r="C5" s="280" t="s">
        <v>372</v>
      </c>
      <c r="D5" s="281"/>
      <c r="E5" s="10" t="s">
        <v>373</v>
      </c>
      <c r="F5" s="282" t="s">
        <v>374</v>
      </c>
      <c r="G5" s="2"/>
      <c r="H5" s="2"/>
    </row>
    <row r="6" spans="2:10">
      <c r="B6" s="338"/>
      <c r="C6" s="10" t="s">
        <v>261</v>
      </c>
      <c r="D6" s="10" t="s">
        <v>375</v>
      </c>
      <c r="E6" s="10" t="s">
        <v>261</v>
      </c>
      <c r="F6" s="11" t="s">
        <v>375</v>
      </c>
      <c r="G6" s="2"/>
      <c r="H6" s="2"/>
    </row>
    <row r="7" spans="2:10">
      <c r="B7" s="13"/>
      <c r="C7" s="14"/>
      <c r="D7" s="14"/>
      <c r="E7" s="14"/>
      <c r="F7" s="15"/>
      <c r="G7" s="2"/>
      <c r="H7" s="2"/>
    </row>
    <row r="8" spans="2:10">
      <c r="B8" s="23" t="s">
        <v>109</v>
      </c>
      <c r="C8" s="71">
        <f>SUM(C11:C23)+SUM(C26:C31)</f>
        <v>5565</v>
      </c>
      <c r="D8" s="71">
        <f>SUM(D11:D23)+SUM(D26:D31)</f>
        <v>5755</v>
      </c>
      <c r="E8" s="71">
        <f>SUM(E11:E23)+SUM(E26:E31)</f>
        <v>2282</v>
      </c>
      <c r="F8" s="272">
        <f>SUM(F11:F23)+SUM(F26:F31)</f>
        <v>3825</v>
      </c>
      <c r="G8" s="2"/>
      <c r="H8" s="2"/>
    </row>
    <row r="9" spans="2:10">
      <c r="B9" s="23"/>
      <c r="C9" s="71"/>
      <c r="D9" s="71"/>
      <c r="E9" s="71"/>
      <c r="F9" s="272"/>
      <c r="G9" s="2"/>
      <c r="H9" s="2"/>
    </row>
    <row r="10" spans="2:10">
      <c r="B10" s="23" t="s">
        <v>376</v>
      </c>
      <c r="C10" s="71"/>
      <c r="D10" s="71"/>
      <c r="E10" s="71"/>
      <c r="F10" s="272"/>
      <c r="G10" s="2"/>
      <c r="H10" s="2"/>
    </row>
    <row r="11" spans="2:10">
      <c r="B11" s="23" t="s">
        <v>377</v>
      </c>
      <c r="C11" s="71">
        <v>333</v>
      </c>
      <c r="D11" s="71">
        <v>333</v>
      </c>
      <c r="E11" s="71">
        <v>174</v>
      </c>
      <c r="F11" s="272">
        <v>348</v>
      </c>
      <c r="G11" s="277"/>
      <c r="H11" s="277"/>
      <c r="I11" s="277"/>
      <c r="J11" s="277"/>
    </row>
    <row r="12" spans="2:10">
      <c r="B12" s="23" t="s">
        <v>378</v>
      </c>
      <c r="C12" s="71">
        <v>318</v>
      </c>
      <c r="D12" s="71">
        <v>324</v>
      </c>
      <c r="E12" s="71">
        <v>234</v>
      </c>
      <c r="F12" s="272">
        <v>354</v>
      </c>
      <c r="G12" s="2"/>
      <c r="H12" s="2"/>
    </row>
    <row r="13" spans="2:10">
      <c r="B13" s="23" t="s">
        <v>379</v>
      </c>
      <c r="C13" s="71">
        <v>312</v>
      </c>
      <c r="D13" s="71">
        <v>312</v>
      </c>
      <c r="E13" s="71">
        <v>291</v>
      </c>
      <c r="F13" s="272">
        <v>339</v>
      </c>
      <c r="G13" s="2"/>
      <c r="H13" s="2"/>
    </row>
    <row r="14" spans="2:10">
      <c r="B14" s="23" t="s">
        <v>380</v>
      </c>
      <c r="C14" s="71">
        <v>321</v>
      </c>
      <c r="D14" s="71">
        <v>321</v>
      </c>
      <c r="E14" s="283">
        <v>112</v>
      </c>
      <c r="F14" s="272">
        <v>350</v>
      </c>
      <c r="G14" s="284"/>
      <c r="H14" s="2"/>
    </row>
    <row r="15" spans="2:10">
      <c r="B15" s="49" t="s">
        <v>381</v>
      </c>
      <c r="C15" s="71">
        <v>328</v>
      </c>
      <c r="D15" s="71">
        <v>329</v>
      </c>
      <c r="E15" s="285" t="s">
        <v>382</v>
      </c>
      <c r="F15" s="286" t="s">
        <v>382</v>
      </c>
      <c r="G15" s="2"/>
      <c r="H15" s="2"/>
    </row>
    <row r="16" spans="2:10">
      <c r="B16" s="23" t="s">
        <v>383</v>
      </c>
      <c r="C16" s="71">
        <v>328</v>
      </c>
      <c r="D16" s="71">
        <v>345</v>
      </c>
      <c r="E16" s="287">
        <v>279</v>
      </c>
      <c r="F16" s="288">
        <v>345</v>
      </c>
      <c r="G16" s="2"/>
      <c r="H16" s="2"/>
    </row>
    <row r="17" spans="2:8">
      <c r="B17" s="23" t="s">
        <v>384</v>
      </c>
      <c r="C17" s="71">
        <v>324</v>
      </c>
      <c r="D17" s="71">
        <v>326</v>
      </c>
      <c r="E17" s="287">
        <v>282</v>
      </c>
      <c r="F17" s="288">
        <v>349</v>
      </c>
      <c r="G17" s="2"/>
      <c r="H17" s="2"/>
    </row>
    <row r="18" spans="2:8">
      <c r="B18" s="23" t="s">
        <v>385</v>
      </c>
      <c r="C18" s="71">
        <v>336</v>
      </c>
      <c r="D18" s="71">
        <v>338</v>
      </c>
      <c r="E18" s="287">
        <v>203</v>
      </c>
      <c r="F18" s="288">
        <v>343</v>
      </c>
      <c r="G18" s="2"/>
      <c r="H18" s="2"/>
    </row>
    <row r="19" spans="2:8">
      <c r="B19" s="23" t="s">
        <v>386</v>
      </c>
      <c r="C19" s="71">
        <v>301</v>
      </c>
      <c r="D19" s="71">
        <v>301</v>
      </c>
      <c r="E19" s="285" t="s">
        <v>382</v>
      </c>
      <c r="F19" s="286" t="s">
        <v>382</v>
      </c>
      <c r="G19" s="2"/>
      <c r="H19" s="2"/>
    </row>
    <row r="20" spans="2:8">
      <c r="B20" s="23" t="s">
        <v>387</v>
      </c>
      <c r="C20" s="71">
        <v>327</v>
      </c>
      <c r="D20" s="71">
        <v>332</v>
      </c>
      <c r="E20" s="287">
        <v>279</v>
      </c>
      <c r="F20" s="272">
        <v>343</v>
      </c>
      <c r="G20" s="2"/>
      <c r="H20" s="2"/>
    </row>
    <row r="21" spans="2:8">
      <c r="B21" s="23" t="s">
        <v>388</v>
      </c>
      <c r="C21" s="71">
        <v>319</v>
      </c>
      <c r="D21" s="71">
        <v>319</v>
      </c>
      <c r="E21" s="287">
        <v>171</v>
      </c>
      <c r="F21" s="272">
        <v>345</v>
      </c>
      <c r="G21" s="2"/>
      <c r="H21" s="2"/>
    </row>
    <row r="22" spans="2:8">
      <c r="B22" s="23" t="s">
        <v>389</v>
      </c>
      <c r="C22" s="71">
        <v>316</v>
      </c>
      <c r="D22" s="71">
        <v>316</v>
      </c>
      <c r="E22" s="287">
        <v>163</v>
      </c>
      <c r="F22" s="272">
        <v>354</v>
      </c>
      <c r="G22" s="2"/>
      <c r="H22" s="2"/>
    </row>
    <row r="23" spans="2:8">
      <c r="B23" s="23" t="s">
        <v>390</v>
      </c>
      <c r="C23" s="71">
        <v>86</v>
      </c>
      <c r="D23" s="71">
        <v>219</v>
      </c>
      <c r="E23" s="287">
        <v>94</v>
      </c>
      <c r="F23" s="272">
        <v>355</v>
      </c>
      <c r="G23" s="2"/>
      <c r="H23" s="2"/>
    </row>
    <row r="24" spans="2:8">
      <c r="B24" s="23"/>
      <c r="C24" s="71"/>
      <c r="D24" s="71"/>
      <c r="E24" s="71"/>
      <c r="F24" s="272"/>
      <c r="G24" s="2"/>
      <c r="H24" s="2"/>
    </row>
    <row r="25" spans="2:8">
      <c r="B25" s="23" t="s">
        <v>391</v>
      </c>
      <c r="C25" s="71"/>
      <c r="D25" s="71"/>
      <c r="E25" s="216"/>
      <c r="F25" s="217"/>
      <c r="G25" s="2"/>
      <c r="H25" s="2"/>
    </row>
    <row r="26" spans="2:8">
      <c r="B26" s="23" t="s">
        <v>392</v>
      </c>
      <c r="C26" s="71">
        <v>348</v>
      </c>
      <c r="D26" s="71">
        <v>348</v>
      </c>
      <c r="E26" s="285" t="s">
        <v>382</v>
      </c>
      <c r="F26" s="286" t="s">
        <v>382</v>
      </c>
      <c r="G26" s="2"/>
      <c r="H26" s="2"/>
    </row>
    <row r="27" spans="2:8">
      <c r="B27" s="23" t="s">
        <v>379</v>
      </c>
      <c r="C27" s="71">
        <v>340</v>
      </c>
      <c r="D27" s="71">
        <v>353</v>
      </c>
      <c r="E27" s="285" t="s">
        <v>382</v>
      </c>
      <c r="F27" s="286" t="s">
        <v>393</v>
      </c>
      <c r="G27" s="2"/>
      <c r="H27" s="2"/>
    </row>
    <row r="28" spans="2:8">
      <c r="B28" s="23" t="s">
        <v>394</v>
      </c>
      <c r="C28" s="285" t="s">
        <v>382</v>
      </c>
      <c r="D28" s="285" t="s">
        <v>382</v>
      </c>
      <c r="E28" s="285" t="s">
        <v>382</v>
      </c>
      <c r="F28" s="286" t="s">
        <v>382</v>
      </c>
      <c r="G28" s="2"/>
      <c r="H28" s="2"/>
    </row>
    <row r="29" spans="2:8">
      <c r="B29" s="23" t="s">
        <v>385</v>
      </c>
      <c r="C29" s="71">
        <v>337</v>
      </c>
      <c r="D29" s="71">
        <v>337</v>
      </c>
      <c r="E29" s="285" t="s">
        <v>382</v>
      </c>
      <c r="F29" s="286" t="s">
        <v>382</v>
      </c>
      <c r="G29" s="2"/>
      <c r="H29" s="2"/>
    </row>
    <row r="30" spans="2:8">
      <c r="B30" s="23" t="s">
        <v>395</v>
      </c>
      <c r="C30" s="71">
        <v>351</v>
      </c>
      <c r="D30" s="71">
        <v>351</v>
      </c>
      <c r="E30" s="285" t="s">
        <v>382</v>
      </c>
      <c r="F30" s="286" t="s">
        <v>393</v>
      </c>
      <c r="G30" s="2"/>
      <c r="H30" s="2"/>
    </row>
    <row r="31" spans="2:8">
      <c r="B31" s="23" t="s">
        <v>396</v>
      </c>
      <c r="C31" s="71">
        <v>240</v>
      </c>
      <c r="D31" s="71">
        <v>251</v>
      </c>
      <c r="E31" s="285" t="s">
        <v>382</v>
      </c>
      <c r="F31" s="286" t="s">
        <v>397</v>
      </c>
      <c r="G31" s="2"/>
      <c r="H31" s="2"/>
    </row>
    <row r="32" spans="2:8">
      <c r="B32" s="34"/>
      <c r="C32" s="3"/>
      <c r="D32" s="3"/>
      <c r="E32" s="3"/>
      <c r="F32" s="289"/>
      <c r="G32" s="2"/>
      <c r="H32" s="2"/>
    </row>
    <row r="33" spans="2:8">
      <c r="B33" s="2" t="s">
        <v>398</v>
      </c>
      <c r="C33" s="2"/>
      <c r="D33" s="2"/>
      <c r="E33" s="2"/>
      <c r="F33" s="2"/>
      <c r="G33" s="2"/>
      <c r="H33" s="2"/>
    </row>
    <row r="34" spans="2:8">
      <c r="B34" s="2" t="s">
        <v>399</v>
      </c>
      <c r="C34" s="2"/>
      <c r="D34" s="2"/>
      <c r="E34" s="2"/>
      <c r="F34" s="2"/>
      <c r="G34" s="2"/>
      <c r="H34" s="2"/>
    </row>
    <row r="35" spans="2:8">
      <c r="B35" s="395" t="s">
        <v>400</v>
      </c>
      <c r="C35" s="396"/>
      <c r="D35" s="396"/>
      <c r="E35" s="396"/>
      <c r="F35" s="396"/>
      <c r="G35" s="396"/>
      <c r="H35" s="2"/>
    </row>
    <row r="36" spans="2:8">
      <c r="B36" s="14" t="s">
        <v>401</v>
      </c>
      <c r="C36" s="2"/>
      <c r="D36" s="2"/>
      <c r="E36" s="2"/>
      <c r="F36" s="2"/>
      <c r="G36" s="2"/>
      <c r="H36" s="2"/>
    </row>
    <row r="37" spans="2:8">
      <c r="B37" s="2"/>
      <c r="C37" s="2"/>
      <c r="D37" s="2"/>
      <c r="E37" s="2"/>
      <c r="F37" s="2"/>
      <c r="G37" s="2"/>
      <c r="H37" s="2"/>
    </row>
    <row r="38" spans="2:8">
      <c r="B38" s="2"/>
      <c r="C38" s="2"/>
      <c r="D38" s="2"/>
      <c r="E38" s="2"/>
      <c r="F38" s="2"/>
      <c r="G38" s="2"/>
      <c r="H38" s="2"/>
    </row>
  </sheetData>
  <mergeCells count="4">
    <mergeCell ref="B2:E2"/>
    <mergeCell ref="E4:F4"/>
    <mergeCell ref="B5:B6"/>
    <mergeCell ref="B35:G35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sqref="A1:XFD1048576"/>
    </sheetView>
  </sheetViews>
  <sheetFormatPr defaultRowHeight="13.5"/>
  <cols>
    <col min="1" max="1" width="10.625" style="1" customWidth="1"/>
    <col min="2" max="9" width="9.625" style="1" customWidth="1"/>
    <col min="10" max="256" width="9" style="1"/>
    <col min="257" max="257" width="10.625" style="1" customWidth="1"/>
    <col min="258" max="265" width="9.625" style="1" customWidth="1"/>
    <col min="266" max="512" width="9" style="1"/>
    <col min="513" max="513" width="10.625" style="1" customWidth="1"/>
    <col min="514" max="521" width="9.625" style="1" customWidth="1"/>
    <col min="522" max="768" width="9" style="1"/>
    <col min="769" max="769" width="10.625" style="1" customWidth="1"/>
    <col min="770" max="777" width="9.625" style="1" customWidth="1"/>
    <col min="778" max="1024" width="9" style="1"/>
    <col min="1025" max="1025" width="10.625" style="1" customWidth="1"/>
    <col min="1026" max="1033" width="9.625" style="1" customWidth="1"/>
    <col min="1034" max="1280" width="9" style="1"/>
    <col min="1281" max="1281" width="10.625" style="1" customWidth="1"/>
    <col min="1282" max="1289" width="9.625" style="1" customWidth="1"/>
    <col min="1290" max="1536" width="9" style="1"/>
    <col min="1537" max="1537" width="10.625" style="1" customWidth="1"/>
    <col min="1538" max="1545" width="9.625" style="1" customWidth="1"/>
    <col min="1546" max="1792" width="9" style="1"/>
    <col min="1793" max="1793" width="10.625" style="1" customWidth="1"/>
    <col min="1794" max="1801" width="9.625" style="1" customWidth="1"/>
    <col min="1802" max="2048" width="9" style="1"/>
    <col min="2049" max="2049" width="10.625" style="1" customWidth="1"/>
    <col min="2050" max="2057" width="9.625" style="1" customWidth="1"/>
    <col min="2058" max="2304" width="9" style="1"/>
    <col min="2305" max="2305" width="10.625" style="1" customWidth="1"/>
    <col min="2306" max="2313" width="9.625" style="1" customWidth="1"/>
    <col min="2314" max="2560" width="9" style="1"/>
    <col min="2561" max="2561" width="10.625" style="1" customWidth="1"/>
    <col min="2562" max="2569" width="9.625" style="1" customWidth="1"/>
    <col min="2570" max="2816" width="9" style="1"/>
    <col min="2817" max="2817" width="10.625" style="1" customWidth="1"/>
    <col min="2818" max="2825" width="9.625" style="1" customWidth="1"/>
    <col min="2826" max="3072" width="9" style="1"/>
    <col min="3073" max="3073" width="10.625" style="1" customWidth="1"/>
    <col min="3074" max="3081" width="9.625" style="1" customWidth="1"/>
    <col min="3082" max="3328" width="9" style="1"/>
    <col min="3329" max="3329" width="10.625" style="1" customWidth="1"/>
    <col min="3330" max="3337" width="9.625" style="1" customWidth="1"/>
    <col min="3338" max="3584" width="9" style="1"/>
    <col min="3585" max="3585" width="10.625" style="1" customWidth="1"/>
    <col min="3586" max="3593" width="9.625" style="1" customWidth="1"/>
    <col min="3594" max="3840" width="9" style="1"/>
    <col min="3841" max="3841" width="10.625" style="1" customWidth="1"/>
    <col min="3842" max="3849" width="9.625" style="1" customWidth="1"/>
    <col min="3850" max="4096" width="9" style="1"/>
    <col min="4097" max="4097" width="10.625" style="1" customWidth="1"/>
    <col min="4098" max="4105" width="9.625" style="1" customWidth="1"/>
    <col min="4106" max="4352" width="9" style="1"/>
    <col min="4353" max="4353" width="10.625" style="1" customWidth="1"/>
    <col min="4354" max="4361" width="9.625" style="1" customWidth="1"/>
    <col min="4362" max="4608" width="9" style="1"/>
    <col min="4609" max="4609" width="10.625" style="1" customWidth="1"/>
    <col min="4610" max="4617" width="9.625" style="1" customWidth="1"/>
    <col min="4618" max="4864" width="9" style="1"/>
    <col min="4865" max="4865" width="10.625" style="1" customWidth="1"/>
    <col min="4866" max="4873" width="9.625" style="1" customWidth="1"/>
    <col min="4874" max="5120" width="9" style="1"/>
    <col min="5121" max="5121" width="10.625" style="1" customWidth="1"/>
    <col min="5122" max="5129" width="9.625" style="1" customWidth="1"/>
    <col min="5130" max="5376" width="9" style="1"/>
    <col min="5377" max="5377" width="10.625" style="1" customWidth="1"/>
    <col min="5378" max="5385" width="9.625" style="1" customWidth="1"/>
    <col min="5386" max="5632" width="9" style="1"/>
    <col min="5633" max="5633" width="10.625" style="1" customWidth="1"/>
    <col min="5634" max="5641" width="9.625" style="1" customWidth="1"/>
    <col min="5642" max="5888" width="9" style="1"/>
    <col min="5889" max="5889" width="10.625" style="1" customWidth="1"/>
    <col min="5890" max="5897" width="9.625" style="1" customWidth="1"/>
    <col min="5898" max="6144" width="9" style="1"/>
    <col min="6145" max="6145" width="10.625" style="1" customWidth="1"/>
    <col min="6146" max="6153" width="9.625" style="1" customWidth="1"/>
    <col min="6154" max="6400" width="9" style="1"/>
    <col min="6401" max="6401" width="10.625" style="1" customWidth="1"/>
    <col min="6402" max="6409" width="9.625" style="1" customWidth="1"/>
    <col min="6410" max="6656" width="9" style="1"/>
    <col min="6657" max="6657" width="10.625" style="1" customWidth="1"/>
    <col min="6658" max="6665" width="9.625" style="1" customWidth="1"/>
    <col min="6666" max="6912" width="9" style="1"/>
    <col min="6913" max="6913" width="10.625" style="1" customWidth="1"/>
    <col min="6914" max="6921" width="9.625" style="1" customWidth="1"/>
    <col min="6922" max="7168" width="9" style="1"/>
    <col min="7169" max="7169" width="10.625" style="1" customWidth="1"/>
    <col min="7170" max="7177" width="9.625" style="1" customWidth="1"/>
    <col min="7178" max="7424" width="9" style="1"/>
    <col min="7425" max="7425" width="10.625" style="1" customWidth="1"/>
    <col min="7426" max="7433" width="9.625" style="1" customWidth="1"/>
    <col min="7434" max="7680" width="9" style="1"/>
    <col min="7681" max="7681" width="10.625" style="1" customWidth="1"/>
    <col min="7682" max="7689" width="9.625" style="1" customWidth="1"/>
    <col min="7690" max="7936" width="9" style="1"/>
    <col min="7937" max="7937" width="10.625" style="1" customWidth="1"/>
    <col min="7938" max="7945" width="9.625" style="1" customWidth="1"/>
    <col min="7946" max="8192" width="9" style="1"/>
    <col min="8193" max="8193" width="10.625" style="1" customWidth="1"/>
    <col min="8194" max="8201" width="9.625" style="1" customWidth="1"/>
    <col min="8202" max="8448" width="9" style="1"/>
    <col min="8449" max="8449" width="10.625" style="1" customWidth="1"/>
    <col min="8450" max="8457" width="9.625" style="1" customWidth="1"/>
    <col min="8458" max="8704" width="9" style="1"/>
    <col min="8705" max="8705" width="10.625" style="1" customWidth="1"/>
    <col min="8706" max="8713" width="9.625" style="1" customWidth="1"/>
    <col min="8714" max="8960" width="9" style="1"/>
    <col min="8961" max="8961" width="10.625" style="1" customWidth="1"/>
    <col min="8962" max="8969" width="9.625" style="1" customWidth="1"/>
    <col min="8970" max="9216" width="9" style="1"/>
    <col min="9217" max="9217" width="10.625" style="1" customWidth="1"/>
    <col min="9218" max="9225" width="9.625" style="1" customWidth="1"/>
    <col min="9226" max="9472" width="9" style="1"/>
    <col min="9473" max="9473" width="10.625" style="1" customWidth="1"/>
    <col min="9474" max="9481" width="9.625" style="1" customWidth="1"/>
    <col min="9482" max="9728" width="9" style="1"/>
    <col min="9729" max="9729" width="10.625" style="1" customWidth="1"/>
    <col min="9730" max="9737" width="9.625" style="1" customWidth="1"/>
    <col min="9738" max="9984" width="9" style="1"/>
    <col min="9985" max="9985" width="10.625" style="1" customWidth="1"/>
    <col min="9986" max="9993" width="9.625" style="1" customWidth="1"/>
    <col min="9994" max="10240" width="9" style="1"/>
    <col min="10241" max="10241" width="10.625" style="1" customWidth="1"/>
    <col min="10242" max="10249" width="9.625" style="1" customWidth="1"/>
    <col min="10250" max="10496" width="9" style="1"/>
    <col min="10497" max="10497" width="10.625" style="1" customWidth="1"/>
    <col min="10498" max="10505" width="9.625" style="1" customWidth="1"/>
    <col min="10506" max="10752" width="9" style="1"/>
    <col min="10753" max="10753" width="10.625" style="1" customWidth="1"/>
    <col min="10754" max="10761" width="9.625" style="1" customWidth="1"/>
    <col min="10762" max="11008" width="9" style="1"/>
    <col min="11009" max="11009" width="10.625" style="1" customWidth="1"/>
    <col min="11010" max="11017" width="9.625" style="1" customWidth="1"/>
    <col min="11018" max="11264" width="9" style="1"/>
    <col min="11265" max="11265" width="10.625" style="1" customWidth="1"/>
    <col min="11266" max="11273" width="9.625" style="1" customWidth="1"/>
    <col min="11274" max="11520" width="9" style="1"/>
    <col min="11521" max="11521" width="10.625" style="1" customWidth="1"/>
    <col min="11522" max="11529" width="9.625" style="1" customWidth="1"/>
    <col min="11530" max="11776" width="9" style="1"/>
    <col min="11777" max="11777" width="10.625" style="1" customWidth="1"/>
    <col min="11778" max="11785" width="9.625" style="1" customWidth="1"/>
    <col min="11786" max="12032" width="9" style="1"/>
    <col min="12033" max="12033" width="10.625" style="1" customWidth="1"/>
    <col min="12034" max="12041" width="9.625" style="1" customWidth="1"/>
    <col min="12042" max="12288" width="9" style="1"/>
    <col min="12289" max="12289" width="10.625" style="1" customWidth="1"/>
    <col min="12290" max="12297" width="9.625" style="1" customWidth="1"/>
    <col min="12298" max="12544" width="9" style="1"/>
    <col min="12545" max="12545" width="10.625" style="1" customWidth="1"/>
    <col min="12546" max="12553" width="9.625" style="1" customWidth="1"/>
    <col min="12554" max="12800" width="9" style="1"/>
    <col min="12801" max="12801" width="10.625" style="1" customWidth="1"/>
    <col min="12802" max="12809" width="9.625" style="1" customWidth="1"/>
    <col min="12810" max="13056" width="9" style="1"/>
    <col min="13057" max="13057" width="10.625" style="1" customWidth="1"/>
    <col min="13058" max="13065" width="9.625" style="1" customWidth="1"/>
    <col min="13066" max="13312" width="9" style="1"/>
    <col min="13313" max="13313" width="10.625" style="1" customWidth="1"/>
    <col min="13314" max="13321" width="9.625" style="1" customWidth="1"/>
    <col min="13322" max="13568" width="9" style="1"/>
    <col min="13569" max="13569" width="10.625" style="1" customWidth="1"/>
    <col min="13570" max="13577" width="9.625" style="1" customWidth="1"/>
    <col min="13578" max="13824" width="9" style="1"/>
    <col min="13825" max="13825" width="10.625" style="1" customWidth="1"/>
    <col min="13826" max="13833" width="9.625" style="1" customWidth="1"/>
    <col min="13834" max="14080" width="9" style="1"/>
    <col min="14081" max="14081" width="10.625" style="1" customWidth="1"/>
    <col min="14082" max="14089" width="9.625" style="1" customWidth="1"/>
    <col min="14090" max="14336" width="9" style="1"/>
    <col min="14337" max="14337" width="10.625" style="1" customWidth="1"/>
    <col min="14338" max="14345" width="9.625" style="1" customWidth="1"/>
    <col min="14346" max="14592" width="9" style="1"/>
    <col min="14593" max="14593" width="10.625" style="1" customWidth="1"/>
    <col min="14594" max="14601" width="9.625" style="1" customWidth="1"/>
    <col min="14602" max="14848" width="9" style="1"/>
    <col min="14849" max="14849" width="10.625" style="1" customWidth="1"/>
    <col min="14850" max="14857" width="9.625" style="1" customWidth="1"/>
    <col min="14858" max="15104" width="9" style="1"/>
    <col min="15105" max="15105" width="10.625" style="1" customWidth="1"/>
    <col min="15106" max="15113" width="9.625" style="1" customWidth="1"/>
    <col min="15114" max="15360" width="9" style="1"/>
    <col min="15361" max="15361" width="10.625" style="1" customWidth="1"/>
    <col min="15362" max="15369" width="9.625" style="1" customWidth="1"/>
    <col min="15370" max="15616" width="9" style="1"/>
    <col min="15617" max="15617" width="10.625" style="1" customWidth="1"/>
    <col min="15618" max="15625" width="9.625" style="1" customWidth="1"/>
    <col min="15626" max="15872" width="9" style="1"/>
    <col min="15873" max="15873" width="10.625" style="1" customWidth="1"/>
    <col min="15874" max="15881" width="9.625" style="1" customWidth="1"/>
    <col min="15882" max="16128" width="9" style="1"/>
    <col min="16129" max="16129" width="10.625" style="1" customWidth="1"/>
    <col min="16130" max="16137" width="9.625" style="1" customWidth="1"/>
    <col min="16138" max="16384" width="9" style="1"/>
  </cols>
  <sheetData>
    <row r="2" spans="1:10">
      <c r="A2" s="36" t="s">
        <v>402</v>
      </c>
    </row>
    <row r="3" spans="1:10">
      <c r="A3" s="37"/>
      <c r="B3" s="37"/>
      <c r="C3" s="37"/>
      <c r="D3" s="37"/>
      <c r="E3" s="37"/>
      <c r="F3" s="37"/>
      <c r="G3" s="37"/>
      <c r="H3" s="37"/>
      <c r="I3" s="37"/>
    </row>
    <row r="4" spans="1:10">
      <c r="A4" s="290" t="s">
        <v>128</v>
      </c>
      <c r="B4" s="397" t="s">
        <v>403</v>
      </c>
      <c r="C4" s="398"/>
      <c r="D4" s="291"/>
      <c r="E4" s="292" t="s">
        <v>404</v>
      </c>
      <c r="F4" s="293"/>
      <c r="G4" s="110"/>
      <c r="H4" s="294" t="s">
        <v>405</v>
      </c>
      <c r="I4" s="60"/>
    </row>
    <row r="5" spans="1:10">
      <c r="A5" s="295" t="s">
        <v>349</v>
      </c>
      <c r="B5" s="296"/>
      <c r="C5" s="46" t="s">
        <v>406</v>
      </c>
      <c r="D5" s="238" t="s">
        <v>407</v>
      </c>
      <c r="E5" s="238"/>
      <c r="F5" s="107" t="s">
        <v>408</v>
      </c>
      <c r="G5" s="297" t="s">
        <v>407</v>
      </c>
      <c r="H5" s="48"/>
      <c r="I5" s="298" t="s">
        <v>408</v>
      </c>
      <c r="J5" s="47"/>
    </row>
    <row r="6" spans="1:10">
      <c r="A6" s="299"/>
      <c r="B6" s="299"/>
      <c r="C6" s="44" t="s">
        <v>409</v>
      </c>
      <c r="D6" s="109" t="s">
        <v>108</v>
      </c>
      <c r="E6" s="45" t="s">
        <v>410</v>
      </c>
      <c r="F6" s="44" t="s">
        <v>411</v>
      </c>
      <c r="G6" s="109"/>
      <c r="H6" s="45" t="s">
        <v>410</v>
      </c>
      <c r="I6" s="44"/>
      <c r="J6" s="47"/>
    </row>
    <row r="7" spans="1:10">
      <c r="A7" s="46"/>
      <c r="B7" s="47"/>
      <c r="C7" s="47"/>
      <c r="D7" s="47"/>
      <c r="E7" s="47"/>
      <c r="F7" s="47"/>
      <c r="G7" s="47"/>
      <c r="H7" s="47"/>
      <c r="I7" s="102"/>
      <c r="J7" s="47"/>
    </row>
    <row r="8" spans="1:10">
      <c r="A8" s="88" t="s">
        <v>243</v>
      </c>
      <c r="B8" s="112">
        <v>508</v>
      </c>
      <c r="C8" s="112">
        <v>114</v>
      </c>
      <c r="D8" s="112">
        <v>29232</v>
      </c>
      <c r="E8" s="112">
        <v>5049</v>
      </c>
      <c r="F8" s="112">
        <v>166</v>
      </c>
      <c r="G8" s="112">
        <v>1335</v>
      </c>
      <c r="H8" s="112">
        <v>350</v>
      </c>
      <c r="I8" s="113">
        <v>20</v>
      </c>
      <c r="J8" s="14"/>
    </row>
    <row r="9" spans="1:10">
      <c r="A9" s="88" t="s">
        <v>15</v>
      </c>
      <c r="B9" s="92">
        <v>516</v>
      </c>
      <c r="C9" s="92">
        <v>117</v>
      </c>
      <c r="D9" s="92">
        <v>31728</v>
      </c>
      <c r="E9" s="92">
        <v>4406</v>
      </c>
      <c r="F9" s="92">
        <v>123</v>
      </c>
      <c r="G9" s="92">
        <v>1323</v>
      </c>
      <c r="H9" s="92">
        <v>346</v>
      </c>
      <c r="I9" s="94">
        <v>18</v>
      </c>
      <c r="J9" s="14"/>
    </row>
    <row r="10" spans="1:10">
      <c r="A10" s="88" t="s">
        <v>16</v>
      </c>
      <c r="B10" s="300">
        <v>517</v>
      </c>
      <c r="C10" s="300">
        <v>117</v>
      </c>
      <c r="D10" s="150">
        <v>28630</v>
      </c>
      <c r="E10" s="150">
        <v>4849</v>
      </c>
      <c r="F10" s="300">
        <v>159</v>
      </c>
      <c r="G10" s="150">
        <v>1308</v>
      </c>
      <c r="H10" s="300">
        <v>356</v>
      </c>
      <c r="I10" s="301">
        <v>19</v>
      </c>
      <c r="J10" s="14"/>
    </row>
    <row r="11" spans="1:10">
      <c r="A11" s="88" t="s">
        <v>17</v>
      </c>
      <c r="B11" s="300">
        <v>519</v>
      </c>
      <c r="C11" s="300">
        <v>120</v>
      </c>
      <c r="D11" s="150">
        <v>43666</v>
      </c>
      <c r="E11" s="150">
        <v>7570</v>
      </c>
      <c r="F11" s="300">
        <v>98</v>
      </c>
      <c r="G11" s="150">
        <v>1270</v>
      </c>
      <c r="H11" s="300">
        <v>358</v>
      </c>
      <c r="I11" s="301">
        <v>18</v>
      </c>
      <c r="J11" s="14"/>
    </row>
    <row r="12" spans="1:10">
      <c r="A12" s="88" t="s">
        <v>18</v>
      </c>
      <c r="B12" s="300">
        <v>513</v>
      </c>
      <c r="C12" s="300">
        <v>122</v>
      </c>
      <c r="D12" s="150">
        <v>20437</v>
      </c>
      <c r="E12" s="150">
        <v>6815</v>
      </c>
      <c r="F12" s="300">
        <v>138</v>
      </c>
      <c r="G12" s="150">
        <v>1250</v>
      </c>
      <c r="H12" s="300">
        <v>367</v>
      </c>
      <c r="I12" s="301">
        <v>29</v>
      </c>
      <c r="J12" s="14"/>
    </row>
    <row r="13" spans="1:10">
      <c r="A13" s="88" t="s">
        <v>19</v>
      </c>
      <c r="B13" s="300">
        <v>500</v>
      </c>
      <c r="C13" s="300">
        <v>113</v>
      </c>
      <c r="D13" s="150">
        <v>25512</v>
      </c>
      <c r="E13" s="150">
        <v>4408</v>
      </c>
      <c r="F13" s="300">
        <v>124</v>
      </c>
      <c r="G13" s="150">
        <v>1157</v>
      </c>
      <c r="H13" s="300">
        <v>359</v>
      </c>
      <c r="I13" s="301">
        <v>19</v>
      </c>
      <c r="J13" s="14"/>
    </row>
    <row r="14" spans="1:10">
      <c r="A14" s="34"/>
      <c r="B14" s="3"/>
      <c r="C14" s="3"/>
      <c r="D14" s="3"/>
      <c r="E14" s="3"/>
      <c r="F14" s="3"/>
      <c r="G14" s="3"/>
      <c r="H14" s="3"/>
      <c r="I14" s="35"/>
      <c r="J14" s="14"/>
    </row>
    <row r="15" spans="1:10">
      <c r="A15" s="302" t="s">
        <v>412</v>
      </c>
      <c r="B15" s="83"/>
      <c r="C15" s="83"/>
      <c r="D15" s="83"/>
      <c r="E15" s="2"/>
      <c r="F15" s="2"/>
      <c r="G15" s="2"/>
      <c r="H15" s="2"/>
      <c r="I15" s="2"/>
      <c r="J15" s="14"/>
    </row>
    <row r="16" spans="1:10">
      <c r="A16" s="303" t="s">
        <v>413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303" t="s">
        <v>414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303" t="s">
        <v>415</v>
      </c>
      <c r="J18" s="2"/>
    </row>
    <row r="19" spans="1:10">
      <c r="A19" s="2" t="s">
        <v>416</v>
      </c>
    </row>
  </sheetData>
  <mergeCells count="1">
    <mergeCell ref="B4:C4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"/>
  <sheetViews>
    <sheetView workbookViewId="0">
      <selection sqref="A1:XFD1048576"/>
    </sheetView>
  </sheetViews>
  <sheetFormatPr defaultRowHeight="13.5"/>
  <cols>
    <col min="1" max="1" width="7.25" style="1" customWidth="1"/>
    <col min="2" max="2" width="3.75" style="1" customWidth="1"/>
    <col min="3" max="3" width="9" style="1"/>
    <col min="4" max="4" width="9.625" style="1" customWidth="1"/>
    <col min="5" max="5" width="6.625" style="330" customWidth="1"/>
    <col min="6" max="6" width="5.625" style="1" customWidth="1"/>
    <col min="7" max="7" width="3.125" style="1" customWidth="1"/>
    <col min="8" max="8" width="10.625" style="1" customWidth="1"/>
    <col min="9" max="9" width="5.875" style="1" customWidth="1"/>
    <col min="10" max="10" width="5.375" style="1" customWidth="1"/>
    <col min="11" max="11" width="10.75" style="1" customWidth="1"/>
    <col min="12" max="12" width="11.5" style="1" customWidth="1"/>
    <col min="13" max="13" width="9" style="1"/>
    <col min="14" max="19" width="12.625" style="1" customWidth="1"/>
    <col min="20" max="256" width="9" style="1"/>
    <col min="257" max="257" width="7.25" style="1" customWidth="1"/>
    <col min="258" max="258" width="3.75" style="1" customWidth="1"/>
    <col min="259" max="259" width="9" style="1"/>
    <col min="260" max="260" width="9.625" style="1" customWidth="1"/>
    <col min="261" max="261" width="6.625" style="1" customWidth="1"/>
    <col min="262" max="262" width="5.625" style="1" customWidth="1"/>
    <col min="263" max="263" width="3.125" style="1" customWidth="1"/>
    <col min="264" max="264" width="10.625" style="1" customWidth="1"/>
    <col min="265" max="265" width="5.875" style="1" customWidth="1"/>
    <col min="266" max="266" width="5.375" style="1" customWidth="1"/>
    <col min="267" max="267" width="10.75" style="1" customWidth="1"/>
    <col min="268" max="268" width="11.5" style="1" customWidth="1"/>
    <col min="269" max="269" width="9" style="1"/>
    <col min="270" max="275" width="12.625" style="1" customWidth="1"/>
    <col min="276" max="512" width="9" style="1"/>
    <col min="513" max="513" width="7.25" style="1" customWidth="1"/>
    <col min="514" max="514" width="3.75" style="1" customWidth="1"/>
    <col min="515" max="515" width="9" style="1"/>
    <col min="516" max="516" width="9.625" style="1" customWidth="1"/>
    <col min="517" max="517" width="6.625" style="1" customWidth="1"/>
    <col min="518" max="518" width="5.625" style="1" customWidth="1"/>
    <col min="519" max="519" width="3.125" style="1" customWidth="1"/>
    <col min="520" max="520" width="10.625" style="1" customWidth="1"/>
    <col min="521" max="521" width="5.875" style="1" customWidth="1"/>
    <col min="522" max="522" width="5.375" style="1" customWidth="1"/>
    <col min="523" max="523" width="10.75" style="1" customWidth="1"/>
    <col min="524" max="524" width="11.5" style="1" customWidth="1"/>
    <col min="525" max="525" width="9" style="1"/>
    <col min="526" max="531" width="12.625" style="1" customWidth="1"/>
    <col min="532" max="768" width="9" style="1"/>
    <col min="769" max="769" width="7.25" style="1" customWidth="1"/>
    <col min="770" max="770" width="3.75" style="1" customWidth="1"/>
    <col min="771" max="771" width="9" style="1"/>
    <col min="772" max="772" width="9.625" style="1" customWidth="1"/>
    <col min="773" max="773" width="6.625" style="1" customWidth="1"/>
    <col min="774" max="774" width="5.625" style="1" customWidth="1"/>
    <col min="775" max="775" width="3.125" style="1" customWidth="1"/>
    <col min="776" max="776" width="10.625" style="1" customWidth="1"/>
    <col min="777" max="777" width="5.875" style="1" customWidth="1"/>
    <col min="778" max="778" width="5.375" style="1" customWidth="1"/>
    <col min="779" max="779" width="10.75" style="1" customWidth="1"/>
    <col min="780" max="780" width="11.5" style="1" customWidth="1"/>
    <col min="781" max="781" width="9" style="1"/>
    <col min="782" max="787" width="12.625" style="1" customWidth="1"/>
    <col min="788" max="1024" width="9" style="1"/>
    <col min="1025" max="1025" width="7.25" style="1" customWidth="1"/>
    <col min="1026" max="1026" width="3.75" style="1" customWidth="1"/>
    <col min="1027" max="1027" width="9" style="1"/>
    <col min="1028" max="1028" width="9.625" style="1" customWidth="1"/>
    <col min="1029" max="1029" width="6.625" style="1" customWidth="1"/>
    <col min="1030" max="1030" width="5.625" style="1" customWidth="1"/>
    <col min="1031" max="1031" width="3.125" style="1" customWidth="1"/>
    <col min="1032" max="1032" width="10.625" style="1" customWidth="1"/>
    <col min="1033" max="1033" width="5.875" style="1" customWidth="1"/>
    <col min="1034" max="1034" width="5.375" style="1" customWidth="1"/>
    <col min="1035" max="1035" width="10.75" style="1" customWidth="1"/>
    <col min="1036" max="1036" width="11.5" style="1" customWidth="1"/>
    <col min="1037" max="1037" width="9" style="1"/>
    <col min="1038" max="1043" width="12.625" style="1" customWidth="1"/>
    <col min="1044" max="1280" width="9" style="1"/>
    <col min="1281" max="1281" width="7.25" style="1" customWidth="1"/>
    <col min="1282" max="1282" width="3.75" style="1" customWidth="1"/>
    <col min="1283" max="1283" width="9" style="1"/>
    <col min="1284" max="1284" width="9.625" style="1" customWidth="1"/>
    <col min="1285" max="1285" width="6.625" style="1" customWidth="1"/>
    <col min="1286" max="1286" width="5.625" style="1" customWidth="1"/>
    <col min="1287" max="1287" width="3.125" style="1" customWidth="1"/>
    <col min="1288" max="1288" width="10.625" style="1" customWidth="1"/>
    <col min="1289" max="1289" width="5.875" style="1" customWidth="1"/>
    <col min="1290" max="1290" width="5.375" style="1" customWidth="1"/>
    <col min="1291" max="1291" width="10.75" style="1" customWidth="1"/>
    <col min="1292" max="1292" width="11.5" style="1" customWidth="1"/>
    <col min="1293" max="1293" width="9" style="1"/>
    <col min="1294" max="1299" width="12.625" style="1" customWidth="1"/>
    <col min="1300" max="1536" width="9" style="1"/>
    <col min="1537" max="1537" width="7.25" style="1" customWidth="1"/>
    <col min="1538" max="1538" width="3.75" style="1" customWidth="1"/>
    <col min="1539" max="1539" width="9" style="1"/>
    <col min="1540" max="1540" width="9.625" style="1" customWidth="1"/>
    <col min="1541" max="1541" width="6.625" style="1" customWidth="1"/>
    <col min="1542" max="1542" width="5.625" style="1" customWidth="1"/>
    <col min="1543" max="1543" width="3.125" style="1" customWidth="1"/>
    <col min="1544" max="1544" width="10.625" style="1" customWidth="1"/>
    <col min="1545" max="1545" width="5.875" style="1" customWidth="1"/>
    <col min="1546" max="1546" width="5.375" style="1" customWidth="1"/>
    <col min="1547" max="1547" width="10.75" style="1" customWidth="1"/>
    <col min="1548" max="1548" width="11.5" style="1" customWidth="1"/>
    <col min="1549" max="1549" width="9" style="1"/>
    <col min="1550" max="1555" width="12.625" style="1" customWidth="1"/>
    <col min="1556" max="1792" width="9" style="1"/>
    <col min="1793" max="1793" width="7.25" style="1" customWidth="1"/>
    <col min="1794" max="1794" width="3.75" style="1" customWidth="1"/>
    <col min="1795" max="1795" width="9" style="1"/>
    <col min="1796" max="1796" width="9.625" style="1" customWidth="1"/>
    <col min="1797" max="1797" width="6.625" style="1" customWidth="1"/>
    <col min="1798" max="1798" width="5.625" style="1" customWidth="1"/>
    <col min="1799" max="1799" width="3.125" style="1" customWidth="1"/>
    <col min="1800" max="1800" width="10.625" style="1" customWidth="1"/>
    <col min="1801" max="1801" width="5.875" style="1" customWidth="1"/>
    <col min="1802" max="1802" width="5.375" style="1" customWidth="1"/>
    <col min="1803" max="1803" width="10.75" style="1" customWidth="1"/>
    <col min="1804" max="1804" width="11.5" style="1" customWidth="1"/>
    <col min="1805" max="1805" width="9" style="1"/>
    <col min="1806" max="1811" width="12.625" style="1" customWidth="1"/>
    <col min="1812" max="2048" width="9" style="1"/>
    <col min="2049" max="2049" width="7.25" style="1" customWidth="1"/>
    <col min="2050" max="2050" width="3.75" style="1" customWidth="1"/>
    <col min="2051" max="2051" width="9" style="1"/>
    <col min="2052" max="2052" width="9.625" style="1" customWidth="1"/>
    <col min="2053" max="2053" width="6.625" style="1" customWidth="1"/>
    <col min="2054" max="2054" width="5.625" style="1" customWidth="1"/>
    <col min="2055" max="2055" width="3.125" style="1" customWidth="1"/>
    <col min="2056" max="2056" width="10.625" style="1" customWidth="1"/>
    <col min="2057" max="2057" width="5.875" style="1" customWidth="1"/>
    <col min="2058" max="2058" width="5.375" style="1" customWidth="1"/>
    <col min="2059" max="2059" width="10.75" style="1" customWidth="1"/>
    <col min="2060" max="2060" width="11.5" style="1" customWidth="1"/>
    <col min="2061" max="2061" width="9" style="1"/>
    <col min="2062" max="2067" width="12.625" style="1" customWidth="1"/>
    <col min="2068" max="2304" width="9" style="1"/>
    <col min="2305" max="2305" width="7.25" style="1" customWidth="1"/>
    <col min="2306" max="2306" width="3.75" style="1" customWidth="1"/>
    <col min="2307" max="2307" width="9" style="1"/>
    <col min="2308" max="2308" width="9.625" style="1" customWidth="1"/>
    <col min="2309" max="2309" width="6.625" style="1" customWidth="1"/>
    <col min="2310" max="2310" width="5.625" style="1" customWidth="1"/>
    <col min="2311" max="2311" width="3.125" style="1" customWidth="1"/>
    <col min="2312" max="2312" width="10.625" style="1" customWidth="1"/>
    <col min="2313" max="2313" width="5.875" style="1" customWidth="1"/>
    <col min="2314" max="2314" width="5.375" style="1" customWidth="1"/>
    <col min="2315" max="2315" width="10.75" style="1" customWidth="1"/>
    <col min="2316" max="2316" width="11.5" style="1" customWidth="1"/>
    <col min="2317" max="2317" width="9" style="1"/>
    <col min="2318" max="2323" width="12.625" style="1" customWidth="1"/>
    <col min="2324" max="2560" width="9" style="1"/>
    <col min="2561" max="2561" width="7.25" style="1" customWidth="1"/>
    <col min="2562" max="2562" width="3.75" style="1" customWidth="1"/>
    <col min="2563" max="2563" width="9" style="1"/>
    <col min="2564" max="2564" width="9.625" style="1" customWidth="1"/>
    <col min="2565" max="2565" width="6.625" style="1" customWidth="1"/>
    <col min="2566" max="2566" width="5.625" style="1" customWidth="1"/>
    <col min="2567" max="2567" width="3.125" style="1" customWidth="1"/>
    <col min="2568" max="2568" width="10.625" style="1" customWidth="1"/>
    <col min="2569" max="2569" width="5.875" style="1" customWidth="1"/>
    <col min="2570" max="2570" width="5.375" style="1" customWidth="1"/>
    <col min="2571" max="2571" width="10.75" style="1" customWidth="1"/>
    <col min="2572" max="2572" width="11.5" style="1" customWidth="1"/>
    <col min="2573" max="2573" width="9" style="1"/>
    <col min="2574" max="2579" width="12.625" style="1" customWidth="1"/>
    <col min="2580" max="2816" width="9" style="1"/>
    <col min="2817" max="2817" width="7.25" style="1" customWidth="1"/>
    <col min="2818" max="2818" width="3.75" style="1" customWidth="1"/>
    <col min="2819" max="2819" width="9" style="1"/>
    <col min="2820" max="2820" width="9.625" style="1" customWidth="1"/>
    <col min="2821" max="2821" width="6.625" style="1" customWidth="1"/>
    <col min="2822" max="2822" width="5.625" style="1" customWidth="1"/>
    <col min="2823" max="2823" width="3.125" style="1" customWidth="1"/>
    <col min="2824" max="2824" width="10.625" style="1" customWidth="1"/>
    <col min="2825" max="2825" width="5.875" style="1" customWidth="1"/>
    <col min="2826" max="2826" width="5.375" style="1" customWidth="1"/>
    <col min="2827" max="2827" width="10.75" style="1" customWidth="1"/>
    <col min="2828" max="2828" width="11.5" style="1" customWidth="1"/>
    <col min="2829" max="2829" width="9" style="1"/>
    <col min="2830" max="2835" width="12.625" style="1" customWidth="1"/>
    <col min="2836" max="3072" width="9" style="1"/>
    <col min="3073" max="3073" width="7.25" style="1" customWidth="1"/>
    <col min="3074" max="3074" width="3.75" style="1" customWidth="1"/>
    <col min="3075" max="3075" width="9" style="1"/>
    <col min="3076" max="3076" width="9.625" style="1" customWidth="1"/>
    <col min="3077" max="3077" width="6.625" style="1" customWidth="1"/>
    <col min="3078" max="3078" width="5.625" style="1" customWidth="1"/>
    <col min="3079" max="3079" width="3.125" style="1" customWidth="1"/>
    <col min="3080" max="3080" width="10.625" style="1" customWidth="1"/>
    <col min="3081" max="3081" width="5.875" style="1" customWidth="1"/>
    <col min="3082" max="3082" width="5.375" style="1" customWidth="1"/>
    <col min="3083" max="3083" width="10.75" style="1" customWidth="1"/>
    <col min="3084" max="3084" width="11.5" style="1" customWidth="1"/>
    <col min="3085" max="3085" width="9" style="1"/>
    <col min="3086" max="3091" width="12.625" style="1" customWidth="1"/>
    <col min="3092" max="3328" width="9" style="1"/>
    <col min="3329" max="3329" width="7.25" style="1" customWidth="1"/>
    <col min="3330" max="3330" width="3.75" style="1" customWidth="1"/>
    <col min="3331" max="3331" width="9" style="1"/>
    <col min="3332" max="3332" width="9.625" style="1" customWidth="1"/>
    <col min="3333" max="3333" width="6.625" style="1" customWidth="1"/>
    <col min="3334" max="3334" width="5.625" style="1" customWidth="1"/>
    <col min="3335" max="3335" width="3.125" style="1" customWidth="1"/>
    <col min="3336" max="3336" width="10.625" style="1" customWidth="1"/>
    <col min="3337" max="3337" width="5.875" style="1" customWidth="1"/>
    <col min="3338" max="3338" width="5.375" style="1" customWidth="1"/>
    <col min="3339" max="3339" width="10.75" style="1" customWidth="1"/>
    <col min="3340" max="3340" width="11.5" style="1" customWidth="1"/>
    <col min="3341" max="3341" width="9" style="1"/>
    <col min="3342" max="3347" width="12.625" style="1" customWidth="1"/>
    <col min="3348" max="3584" width="9" style="1"/>
    <col min="3585" max="3585" width="7.25" style="1" customWidth="1"/>
    <col min="3586" max="3586" width="3.75" style="1" customWidth="1"/>
    <col min="3587" max="3587" width="9" style="1"/>
    <col min="3588" max="3588" width="9.625" style="1" customWidth="1"/>
    <col min="3589" max="3589" width="6.625" style="1" customWidth="1"/>
    <col min="3590" max="3590" width="5.625" style="1" customWidth="1"/>
    <col min="3591" max="3591" width="3.125" style="1" customWidth="1"/>
    <col min="3592" max="3592" width="10.625" style="1" customWidth="1"/>
    <col min="3593" max="3593" width="5.875" style="1" customWidth="1"/>
    <col min="3594" max="3594" width="5.375" style="1" customWidth="1"/>
    <col min="3595" max="3595" width="10.75" style="1" customWidth="1"/>
    <col min="3596" max="3596" width="11.5" style="1" customWidth="1"/>
    <col min="3597" max="3597" width="9" style="1"/>
    <col min="3598" max="3603" width="12.625" style="1" customWidth="1"/>
    <col min="3604" max="3840" width="9" style="1"/>
    <col min="3841" max="3841" width="7.25" style="1" customWidth="1"/>
    <col min="3842" max="3842" width="3.75" style="1" customWidth="1"/>
    <col min="3843" max="3843" width="9" style="1"/>
    <col min="3844" max="3844" width="9.625" style="1" customWidth="1"/>
    <col min="3845" max="3845" width="6.625" style="1" customWidth="1"/>
    <col min="3846" max="3846" width="5.625" style="1" customWidth="1"/>
    <col min="3847" max="3847" width="3.125" style="1" customWidth="1"/>
    <col min="3848" max="3848" width="10.625" style="1" customWidth="1"/>
    <col min="3849" max="3849" width="5.875" style="1" customWidth="1"/>
    <col min="3850" max="3850" width="5.375" style="1" customWidth="1"/>
    <col min="3851" max="3851" width="10.75" style="1" customWidth="1"/>
    <col min="3852" max="3852" width="11.5" style="1" customWidth="1"/>
    <col min="3853" max="3853" width="9" style="1"/>
    <col min="3854" max="3859" width="12.625" style="1" customWidth="1"/>
    <col min="3860" max="4096" width="9" style="1"/>
    <col min="4097" max="4097" width="7.25" style="1" customWidth="1"/>
    <col min="4098" max="4098" width="3.75" style="1" customWidth="1"/>
    <col min="4099" max="4099" width="9" style="1"/>
    <col min="4100" max="4100" width="9.625" style="1" customWidth="1"/>
    <col min="4101" max="4101" width="6.625" style="1" customWidth="1"/>
    <col min="4102" max="4102" width="5.625" style="1" customWidth="1"/>
    <col min="4103" max="4103" width="3.125" style="1" customWidth="1"/>
    <col min="4104" max="4104" width="10.625" style="1" customWidth="1"/>
    <col min="4105" max="4105" width="5.875" style="1" customWidth="1"/>
    <col min="4106" max="4106" width="5.375" style="1" customWidth="1"/>
    <col min="4107" max="4107" width="10.75" style="1" customWidth="1"/>
    <col min="4108" max="4108" width="11.5" style="1" customWidth="1"/>
    <col min="4109" max="4109" width="9" style="1"/>
    <col min="4110" max="4115" width="12.625" style="1" customWidth="1"/>
    <col min="4116" max="4352" width="9" style="1"/>
    <col min="4353" max="4353" width="7.25" style="1" customWidth="1"/>
    <col min="4354" max="4354" width="3.75" style="1" customWidth="1"/>
    <col min="4355" max="4355" width="9" style="1"/>
    <col min="4356" max="4356" width="9.625" style="1" customWidth="1"/>
    <col min="4357" max="4357" width="6.625" style="1" customWidth="1"/>
    <col min="4358" max="4358" width="5.625" style="1" customWidth="1"/>
    <col min="4359" max="4359" width="3.125" style="1" customWidth="1"/>
    <col min="4360" max="4360" width="10.625" style="1" customWidth="1"/>
    <col min="4361" max="4361" width="5.875" style="1" customWidth="1"/>
    <col min="4362" max="4362" width="5.375" style="1" customWidth="1"/>
    <col min="4363" max="4363" width="10.75" style="1" customWidth="1"/>
    <col min="4364" max="4364" width="11.5" style="1" customWidth="1"/>
    <col min="4365" max="4365" width="9" style="1"/>
    <col min="4366" max="4371" width="12.625" style="1" customWidth="1"/>
    <col min="4372" max="4608" width="9" style="1"/>
    <col min="4609" max="4609" width="7.25" style="1" customWidth="1"/>
    <col min="4610" max="4610" width="3.75" style="1" customWidth="1"/>
    <col min="4611" max="4611" width="9" style="1"/>
    <col min="4612" max="4612" width="9.625" style="1" customWidth="1"/>
    <col min="4613" max="4613" width="6.625" style="1" customWidth="1"/>
    <col min="4614" max="4614" width="5.625" style="1" customWidth="1"/>
    <col min="4615" max="4615" width="3.125" style="1" customWidth="1"/>
    <col min="4616" max="4616" width="10.625" style="1" customWidth="1"/>
    <col min="4617" max="4617" width="5.875" style="1" customWidth="1"/>
    <col min="4618" max="4618" width="5.375" style="1" customWidth="1"/>
    <col min="4619" max="4619" width="10.75" style="1" customWidth="1"/>
    <col min="4620" max="4620" width="11.5" style="1" customWidth="1"/>
    <col min="4621" max="4621" width="9" style="1"/>
    <col min="4622" max="4627" width="12.625" style="1" customWidth="1"/>
    <col min="4628" max="4864" width="9" style="1"/>
    <col min="4865" max="4865" width="7.25" style="1" customWidth="1"/>
    <col min="4866" max="4866" width="3.75" style="1" customWidth="1"/>
    <col min="4867" max="4867" width="9" style="1"/>
    <col min="4868" max="4868" width="9.625" style="1" customWidth="1"/>
    <col min="4869" max="4869" width="6.625" style="1" customWidth="1"/>
    <col min="4870" max="4870" width="5.625" style="1" customWidth="1"/>
    <col min="4871" max="4871" width="3.125" style="1" customWidth="1"/>
    <col min="4872" max="4872" width="10.625" style="1" customWidth="1"/>
    <col min="4873" max="4873" width="5.875" style="1" customWidth="1"/>
    <col min="4874" max="4874" width="5.375" style="1" customWidth="1"/>
    <col min="4875" max="4875" width="10.75" style="1" customWidth="1"/>
    <col min="4876" max="4876" width="11.5" style="1" customWidth="1"/>
    <col min="4877" max="4877" width="9" style="1"/>
    <col min="4878" max="4883" width="12.625" style="1" customWidth="1"/>
    <col min="4884" max="5120" width="9" style="1"/>
    <col min="5121" max="5121" width="7.25" style="1" customWidth="1"/>
    <col min="5122" max="5122" width="3.75" style="1" customWidth="1"/>
    <col min="5123" max="5123" width="9" style="1"/>
    <col min="5124" max="5124" width="9.625" style="1" customWidth="1"/>
    <col min="5125" max="5125" width="6.625" style="1" customWidth="1"/>
    <col min="5126" max="5126" width="5.625" style="1" customWidth="1"/>
    <col min="5127" max="5127" width="3.125" style="1" customWidth="1"/>
    <col min="5128" max="5128" width="10.625" style="1" customWidth="1"/>
    <col min="5129" max="5129" width="5.875" style="1" customWidth="1"/>
    <col min="5130" max="5130" width="5.375" style="1" customWidth="1"/>
    <col min="5131" max="5131" width="10.75" style="1" customWidth="1"/>
    <col min="5132" max="5132" width="11.5" style="1" customWidth="1"/>
    <col min="5133" max="5133" width="9" style="1"/>
    <col min="5134" max="5139" width="12.625" style="1" customWidth="1"/>
    <col min="5140" max="5376" width="9" style="1"/>
    <col min="5377" max="5377" width="7.25" style="1" customWidth="1"/>
    <col min="5378" max="5378" width="3.75" style="1" customWidth="1"/>
    <col min="5379" max="5379" width="9" style="1"/>
    <col min="5380" max="5380" width="9.625" style="1" customWidth="1"/>
    <col min="5381" max="5381" width="6.625" style="1" customWidth="1"/>
    <col min="5382" max="5382" width="5.625" style="1" customWidth="1"/>
    <col min="5383" max="5383" width="3.125" style="1" customWidth="1"/>
    <col min="5384" max="5384" width="10.625" style="1" customWidth="1"/>
    <col min="5385" max="5385" width="5.875" style="1" customWidth="1"/>
    <col min="5386" max="5386" width="5.375" style="1" customWidth="1"/>
    <col min="5387" max="5387" width="10.75" style="1" customWidth="1"/>
    <col min="5388" max="5388" width="11.5" style="1" customWidth="1"/>
    <col min="5389" max="5389" width="9" style="1"/>
    <col min="5390" max="5395" width="12.625" style="1" customWidth="1"/>
    <col min="5396" max="5632" width="9" style="1"/>
    <col min="5633" max="5633" width="7.25" style="1" customWidth="1"/>
    <col min="5634" max="5634" width="3.75" style="1" customWidth="1"/>
    <col min="5635" max="5635" width="9" style="1"/>
    <col min="5636" max="5636" width="9.625" style="1" customWidth="1"/>
    <col min="5637" max="5637" width="6.625" style="1" customWidth="1"/>
    <col min="5638" max="5638" width="5.625" style="1" customWidth="1"/>
    <col min="5639" max="5639" width="3.125" style="1" customWidth="1"/>
    <col min="5640" max="5640" width="10.625" style="1" customWidth="1"/>
    <col min="5641" max="5641" width="5.875" style="1" customWidth="1"/>
    <col min="5642" max="5642" width="5.375" style="1" customWidth="1"/>
    <col min="5643" max="5643" width="10.75" style="1" customWidth="1"/>
    <col min="5644" max="5644" width="11.5" style="1" customWidth="1"/>
    <col min="5645" max="5645" width="9" style="1"/>
    <col min="5646" max="5651" width="12.625" style="1" customWidth="1"/>
    <col min="5652" max="5888" width="9" style="1"/>
    <col min="5889" max="5889" width="7.25" style="1" customWidth="1"/>
    <col min="5890" max="5890" width="3.75" style="1" customWidth="1"/>
    <col min="5891" max="5891" width="9" style="1"/>
    <col min="5892" max="5892" width="9.625" style="1" customWidth="1"/>
    <col min="5893" max="5893" width="6.625" style="1" customWidth="1"/>
    <col min="5894" max="5894" width="5.625" style="1" customWidth="1"/>
    <col min="5895" max="5895" width="3.125" style="1" customWidth="1"/>
    <col min="5896" max="5896" width="10.625" style="1" customWidth="1"/>
    <col min="5897" max="5897" width="5.875" style="1" customWidth="1"/>
    <col min="5898" max="5898" width="5.375" style="1" customWidth="1"/>
    <col min="5899" max="5899" width="10.75" style="1" customWidth="1"/>
    <col min="5900" max="5900" width="11.5" style="1" customWidth="1"/>
    <col min="5901" max="5901" width="9" style="1"/>
    <col min="5902" max="5907" width="12.625" style="1" customWidth="1"/>
    <col min="5908" max="6144" width="9" style="1"/>
    <col min="6145" max="6145" width="7.25" style="1" customWidth="1"/>
    <col min="6146" max="6146" width="3.75" style="1" customWidth="1"/>
    <col min="6147" max="6147" width="9" style="1"/>
    <col min="6148" max="6148" width="9.625" style="1" customWidth="1"/>
    <col min="6149" max="6149" width="6.625" style="1" customWidth="1"/>
    <col min="6150" max="6150" width="5.625" style="1" customWidth="1"/>
    <col min="6151" max="6151" width="3.125" style="1" customWidth="1"/>
    <col min="6152" max="6152" width="10.625" style="1" customWidth="1"/>
    <col min="6153" max="6153" width="5.875" style="1" customWidth="1"/>
    <col min="6154" max="6154" width="5.375" style="1" customWidth="1"/>
    <col min="6155" max="6155" width="10.75" style="1" customWidth="1"/>
    <col min="6156" max="6156" width="11.5" style="1" customWidth="1"/>
    <col min="6157" max="6157" width="9" style="1"/>
    <col min="6158" max="6163" width="12.625" style="1" customWidth="1"/>
    <col min="6164" max="6400" width="9" style="1"/>
    <col min="6401" max="6401" width="7.25" style="1" customWidth="1"/>
    <col min="6402" max="6402" width="3.75" style="1" customWidth="1"/>
    <col min="6403" max="6403" width="9" style="1"/>
    <col min="6404" max="6404" width="9.625" style="1" customWidth="1"/>
    <col min="6405" max="6405" width="6.625" style="1" customWidth="1"/>
    <col min="6406" max="6406" width="5.625" style="1" customWidth="1"/>
    <col min="6407" max="6407" width="3.125" style="1" customWidth="1"/>
    <col min="6408" max="6408" width="10.625" style="1" customWidth="1"/>
    <col min="6409" max="6409" width="5.875" style="1" customWidth="1"/>
    <col min="6410" max="6410" width="5.375" style="1" customWidth="1"/>
    <col min="6411" max="6411" width="10.75" style="1" customWidth="1"/>
    <col min="6412" max="6412" width="11.5" style="1" customWidth="1"/>
    <col min="6413" max="6413" width="9" style="1"/>
    <col min="6414" max="6419" width="12.625" style="1" customWidth="1"/>
    <col min="6420" max="6656" width="9" style="1"/>
    <col min="6657" max="6657" width="7.25" style="1" customWidth="1"/>
    <col min="6658" max="6658" width="3.75" style="1" customWidth="1"/>
    <col min="6659" max="6659" width="9" style="1"/>
    <col min="6660" max="6660" width="9.625" style="1" customWidth="1"/>
    <col min="6661" max="6661" width="6.625" style="1" customWidth="1"/>
    <col min="6662" max="6662" width="5.625" style="1" customWidth="1"/>
    <col min="6663" max="6663" width="3.125" style="1" customWidth="1"/>
    <col min="6664" max="6664" width="10.625" style="1" customWidth="1"/>
    <col min="6665" max="6665" width="5.875" style="1" customWidth="1"/>
    <col min="6666" max="6666" width="5.375" style="1" customWidth="1"/>
    <col min="6667" max="6667" width="10.75" style="1" customWidth="1"/>
    <col min="6668" max="6668" width="11.5" style="1" customWidth="1"/>
    <col min="6669" max="6669" width="9" style="1"/>
    <col min="6670" max="6675" width="12.625" style="1" customWidth="1"/>
    <col min="6676" max="6912" width="9" style="1"/>
    <col min="6913" max="6913" width="7.25" style="1" customWidth="1"/>
    <col min="6914" max="6914" width="3.75" style="1" customWidth="1"/>
    <col min="6915" max="6915" width="9" style="1"/>
    <col min="6916" max="6916" width="9.625" style="1" customWidth="1"/>
    <col min="6917" max="6917" width="6.625" style="1" customWidth="1"/>
    <col min="6918" max="6918" width="5.625" style="1" customWidth="1"/>
    <col min="6919" max="6919" width="3.125" style="1" customWidth="1"/>
    <col min="6920" max="6920" width="10.625" style="1" customWidth="1"/>
    <col min="6921" max="6921" width="5.875" style="1" customWidth="1"/>
    <col min="6922" max="6922" width="5.375" style="1" customWidth="1"/>
    <col min="6923" max="6923" width="10.75" style="1" customWidth="1"/>
    <col min="6924" max="6924" width="11.5" style="1" customWidth="1"/>
    <col min="6925" max="6925" width="9" style="1"/>
    <col min="6926" max="6931" width="12.625" style="1" customWidth="1"/>
    <col min="6932" max="7168" width="9" style="1"/>
    <col min="7169" max="7169" width="7.25" style="1" customWidth="1"/>
    <col min="7170" max="7170" width="3.75" style="1" customWidth="1"/>
    <col min="7171" max="7171" width="9" style="1"/>
    <col min="7172" max="7172" width="9.625" style="1" customWidth="1"/>
    <col min="7173" max="7173" width="6.625" style="1" customWidth="1"/>
    <col min="7174" max="7174" width="5.625" style="1" customWidth="1"/>
    <col min="7175" max="7175" width="3.125" style="1" customWidth="1"/>
    <col min="7176" max="7176" width="10.625" style="1" customWidth="1"/>
    <col min="7177" max="7177" width="5.875" style="1" customWidth="1"/>
    <col min="7178" max="7178" width="5.375" style="1" customWidth="1"/>
    <col min="7179" max="7179" width="10.75" style="1" customWidth="1"/>
    <col min="7180" max="7180" width="11.5" style="1" customWidth="1"/>
    <col min="7181" max="7181" width="9" style="1"/>
    <col min="7182" max="7187" width="12.625" style="1" customWidth="1"/>
    <col min="7188" max="7424" width="9" style="1"/>
    <col min="7425" max="7425" width="7.25" style="1" customWidth="1"/>
    <col min="7426" max="7426" width="3.75" style="1" customWidth="1"/>
    <col min="7427" max="7427" width="9" style="1"/>
    <col min="7428" max="7428" width="9.625" style="1" customWidth="1"/>
    <col min="7429" max="7429" width="6.625" style="1" customWidth="1"/>
    <col min="7430" max="7430" width="5.625" style="1" customWidth="1"/>
    <col min="7431" max="7431" width="3.125" style="1" customWidth="1"/>
    <col min="7432" max="7432" width="10.625" style="1" customWidth="1"/>
    <col min="7433" max="7433" width="5.875" style="1" customWidth="1"/>
    <col min="7434" max="7434" width="5.375" style="1" customWidth="1"/>
    <col min="7435" max="7435" width="10.75" style="1" customWidth="1"/>
    <col min="7436" max="7436" width="11.5" style="1" customWidth="1"/>
    <col min="7437" max="7437" width="9" style="1"/>
    <col min="7438" max="7443" width="12.625" style="1" customWidth="1"/>
    <col min="7444" max="7680" width="9" style="1"/>
    <col min="7681" max="7681" width="7.25" style="1" customWidth="1"/>
    <col min="7682" max="7682" width="3.75" style="1" customWidth="1"/>
    <col min="7683" max="7683" width="9" style="1"/>
    <col min="7684" max="7684" width="9.625" style="1" customWidth="1"/>
    <col min="7685" max="7685" width="6.625" style="1" customWidth="1"/>
    <col min="7686" max="7686" width="5.625" style="1" customWidth="1"/>
    <col min="7687" max="7687" width="3.125" style="1" customWidth="1"/>
    <col min="7688" max="7688" width="10.625" style="1" customWidth="1"/>
    <col min="7689" max="7689" width="5.875" style="1" customWidth="1"/>
    <col min="7690" max="7690" width="5.375" style="1" customWidth="1"/>
    <col min="7691" max="7691" width="10.75" style="1" customWidth="1"/>
    <col min="7692" max="7692" width="11.5" style="1" customWidth="1"/>
    <col min="7693" max="7693" width="9" style="1"/>
    <col min="7694" max="7699" width="12.625" style="1" customWidth="1"/>
    <col min="7700" max="7936" width="9" style="1"/>
    <col min="7937" max="7937" width="7.25" style="1" customWidth="1"/>
    <col min="7938" max="7938" width="3.75" style="1" customWidth="1"/>
    <col min="7939" max="7939" width="9" style="1"/>
    <col min="7940" max="7940" width="9.625" style="1" customWidth="1"/>
    <col min="7941" max="7941" width="6.625" style="1" customWidth="1"/>
    <col min="7942" max="7942" width="5.625" style="1" customWidth="1"/>
    <col min="7943" max="7943" width="3.125" style="1" customWidth="1"/>
    <col min="7944" max="7944" width="10.625" style="1" customWidth="1"/>
    <col min="7945" max="7945" width="5.875" style="1" customWidth="1"/>
    <col min="7946" max="7946" width="5.375" style="1" customWidth="1"/>
    <col min="7947" max="7947" width="10.75" style="1" customWidth="1"/>
    <col min="7948" max="7948" width="11.5" style="1" customWidth="1"/>
    <col min="7949" max="7949" width="9" style="1"/>
    <col min="7950" max="7955" width="12.625" style="1" customWidth="1"/>
    <col min="7956" max="8192" width="9" style="1"/>
    <col min="8193" max="8193" width="7.25" style="1" customWidth="1"/>
    <col min="8194" max="8194" width="3.75" style="1" customWidth="1"/>
    <col min="8195" max="8195" width="9" style="1"/>
    <col min="8196" max="8196" width="9.625" style="1" customWidth="1"/>
    <col min="8197" max="8197" width="6.625" style="1" customWidth="1"/>
    <col min="8198" max="8198" width="5.625" style="1" customWidth="1"/>
    <col min="8199" max="8199" width="3.125" style="1" customWidth="1"/>
    <col min="8200" max="8200" width="10.625" style="1" customWidth="1"/>
    <col min="8201" max="8201" width="5.875" style="1" customWidth="1"/>
    <col min="8202" max="8202" width="5.375" style="1" customWidth="1"/>
    <col min="8203" max="8203" width="10.75" style="1" customWidth="1"/>
    <col min="8204" max="8204" width="11.5" style="1" customWidth="1"/>
    <col min="8205" max="8205" width="9" style="1"/>
    <col min="8206" max="8211" width="12.625" style="1" customWidth="1"/>
    <col min="8212" max="8448" width="9" style="1"/>
    <col min="8449" max="8449" width="7.25" style="1" customWidth="1"/>
    <col min="8450" max="8450" width="3.75" style="1" customWidth="1"/>
    <col min="8451" max="8451" width="9" style="1"/>
    <col min="8452" max="8452" width="9.625" style="1" customWidth="1"/>
    <col min="8453" max="8453" width="6.625" style="1" customWidth="1"/>
    <col min="8454" max="8454" width="5.625" style="1" customWidth="1"/>
    <col min="8455" max="8455" width="3.125" style="1" customWidth="1"/>
    <col min="8456" max="8456" width="10.625" style="1" customWidth="1"/>
    <col min="8457" max="8457" width="5.875" style="1" customWidth="1"/>
    <col min="8458" max="8458" width="5.375" style="1" customWidth="1"/>
    <col min="8459" max="8459" width="10.75" style="1" customWidth="1"/>
    <col min="8460" max="8460" width="11.5" style="1" customWidth="1"/>
    <col min="8461" max="8461" width="9" style="1"/>
    <col min="8462" max="8467" width="12.625" style="1" customWidth="1"/>
    <col min="8468" max="8704" width="9" style="1"/>
    <col min="8705" max="8705" width="7.25" style="1" customWidth="1"/>
    <col min="8706" max="8706" width="3.75" style="1" customWidth="1"/>
    <col min="8707" max="8707" width="9" style="1"/>
    <col min="8708" max="8708" width="9.625" style="1" customWidth="1"/>
    <col min="8709" max="8709" width="6.625" style="1" customWidth="1"/>
    <col min="8710" max="8710" width="5.625" style="1" customWidth="1"/>
    <col min="8711" max="8711" width="3.125" style="1" customWidth="1"/>
    <col min="8712" max="8712" width="10.625" style="1" customWidth="1"/>
    <col min="8713" max="8713" width="5.875" style="1" customWidth="1"/>
    <col min="8714" max="8714" width="5.375" style="1" customWidth="1"/>
    <col min="8715" max="8715" width="10.75" style="1" customWidth="1"/>
    <col min="8716" max="8716" width="11.5" style="1" customWidth="1"/>
    <col min="8717" max="8717" width="9" style="1"/>
    <col min="8718" max="8723" width="12.625" style="1" customWidth="1"/>
    <col min="8724" max="8960" width="9" style="1"/>
    <col min="8961" max="8961" width="7.25" style="1" customWidth="1"/>
    <col min="8962" max="8962" width="3.75" style="1" customWidth="1"/>
    <col min="8963" max="8963" width="9" style="1"/>
    <col min="8964" max="8964" width="9.625" style="1" customWidth="1"/>
    <col min="8965" max="8965" width="6.625" style="1" customWidth="1"/>
    <col min="8966" max="8966" width="5.625" style="1" customWidth="1"/>
    <col min="8967" max="8967" width="3.125" style="1" customWidth="1"/>
    <col min="8968" max="8968" width="10.625" style="1" customWidth="1"/>
    <col min="8969" max="8969" width="5.875" style="1" customWidth="1"/>
    <col min="8970" max="8970" width="5.375" style="1" customWidth="1"/>
    <col min="8971" max="8971" width="10.75" style="1" customWidth="1"/>
    <col min="8972" max="8972" width="11.5" style="1" customWidth="1"/>
    <col min="8973" max="8973" width="9" style="1"/>
    <col min="8974" max="8979" width="12.625" style="1" customWidth="1"/>
    <col min="8980" max="9216" width="9" style="1"/>
    <col min="9217" max="9217" width="7.25" style="1" customWidth="1"/>
    <col min="9218" max="9218" width="3.75" style="1" customWidth="1"/>
    <col min="9219" max="9219" width="9" style="1"/>
    <col min="9220" max="9220" width="9.625" style="1" customWidth="1"/>
    <col min="9221" max="9221" width="6.625" style="1" customWidth="1"/>
    <col min="9222" max="9222" width="5.625" style="1" customWidth="1"/>
    <col min="9223" max="9223" width="3.125" style="1" customWidth="1"/>
    <col min="9224" max="9224" width="10.625" style="1" customWidth="1"/>
    <col min="9225" max="9225" width="5.875" style="1" customWidth="1"/>
    <col min="9226" max="9226" width="5.375" style="1" customWidth="1"/>
    <col min="9227" max="9227" width="10.75" style="1" customWidth="1"/>
    <col min="9228" max="9228" width="11.5" style="1" customWidth="1"/>
    <col min="9229" max="9229" width="9" style="1"/>
    <col min="9230" max="9235" width="12.625" style="1" customWidth="1"/>
    <col min="9236" max="9472" width="9" style="1"/>
    <col min="9473" max="9473" width="7.25" style="1" customWidth="1"/>
    <col min="9474" max="9474" width="3.75" style="1" customWidth="1"/>
    <col min="9475" max="9475" width="9" style="1"/>
    <col min="9476" max="9476" width="9.625" style="1" customWidth="1"/>
    <col min="9477" max="9477" width="6.625" style="1" customWidth="1"/>
    <col min="9478" max="9478" width="5.625" style="1" customWidth="1"/>
    <col min="9479" max="9479" width="3.125" style="1" customWidth="1"/>
    <col min="9480" max="9480" width="10.625" style="1" customWidth="1"/>
    <col min="9481" max="9481" width="5.875" style="1" customWidth="1"/>
    <col min="9482" max="9482" width="5.375" style="1" customWidth="1"/>
    <col min="9483" max="9483" width="10.75" style="1" customWidth="1"/>
    <col min="9484" max="9484" width="11.5" style="1" customWidth="1"/>
    <col min="9485" max="9485" width="9" style="1"/>
    <col min="9486" max="9491" width="12.625" style="1" customWidth="1"/>
    <col min="9492" max="9728" width="9" style="1"/>
    <col min="9729" max="9729" width="7.25" style="1" customWidth="1"/>
    <col min="9730" max="9730" width="3.75" style="1" customWidth="1"/>
    <col min="9731" max="9731" width="9" style="1"/>
    <col min="9732" max="9732" width="9.625" style="1" customWidth="1"/>
    <col min="9733" max="9733" width="6.625" style="1" customWidth="1"/>
    <col min="9734" max="9734" width="5.625" style="1" customWidth="1"/>
    <col min="9735" max="9735" width="3.125" style="1" customWidth="1"/>
    <col min="9736" max="9736" width="10.625" style="1" customWidth="1"/>
    <col min="9737" max="9737" width="5.875" style="1" customWidth="1"/>
    <col min="9738" max="9738" width="5.375" style="1" customWidth="1"/>
    <col min="9739" max="9739" width="10.75" style="1" customWidth="1"/>
    <col min="9740" max="9740" width="11.5" style="1" customWidth="1"/>
    <col min="9741" max="9741" width="9" style="1"/>
    <col min="9742" max="9747" width="12.625" style="1" customWidth="1"/>
    <col min="9748" max="9984" width="9" style="1"/>
    <col min="9985" max="9985" width="7.25" style="1" customWidth="1"/>
    <col min="9986" max="9986" width="3.75" style="1" customWidth="1"/>
    <col min="9987" max="9987" width="9" style="1"/>
    <col min="9988" max="9988" width="9.625" style="1" customWidth="1"/>
    <col min="9989" max="9989" width="6.625" style="1" customWidth="1"/>
    <col min="9990" max="9990" width="5.625" style="1" customWidth="1"/>
    <col min="9991" max="9991" width="3.125" style="1" customWidth="1"/>
    <col min="9992" max="9992" width="10.625" style="1" customWidth="1"/>
    <col min="9993" max="9993" width="5.875" style="1" customWidth="1"/>
    <col min="9994" max="9994" width="5.375" style="1" customWidth="1"/>
    <col min="9995" max="9995" width="10.75" style="1" customWidth="1"/>
    <col min="9996" max="9996" width="11.5" style="1" customWidth="1"/>
    <col min="9997" max="9997" width="9" style="1"/>
    <col min="9998" max="10003" width="12.625" style="1" customWidth="1"/>
    <col min="10004" max="10240" width="9" style="1"/>
    <col min="10241" max="10241" width="7.25" style="1" customWidth="1"/>
    <col min="10242" max="10242" width="3.75" style="1" customWidth="1"/>
    <col min="10243" max="10243" width="9" style="1"/>
    <col min="10244" max="10244" width="9.625" style="1" customWidth="1"/>
    <col min="10245" max="10245" width="6.625" style="1" customWidth="1"/>
    <col min="10246" max="10246" width="5.625" style="1" customWidth="1"/>
    <col min="10247" max="10247" width="3.125" style="1" customWidth="1"/>
    <col min="10248" max="10248" width="10.625" style="1" customWidth="1"/>
    <col min="10249" max="10249" width="5.875" style="1" customWidth="1"/>
    <col min="10250" max="10250" width="5.375" style="1" customWidth="1"/>
    <col min="10251" max="10251" width="10.75" style="1" customWidth="1"/>
    <col min="10252" max="10252" width="11.5" style="1" customWidth="1"/>
    <col min="10253" max="10253" width="9" style="1"/>
    <col min="10254" max="10259" width="12.625" style="1" customWidth="1"/>
    <col min="10260" max="10496" width="9" style="1"/>
    <col min="10497" max="10497" width="7.25" style="1" customWidth="1"/>
    <col min="10498" max="10498" width="3.75" style="1" customWidth="1"/>
    <col min="10499" max="10499" width="9" style="1"/>
    <col min="10500" max="10500" width="9.625" style="1" customWidth="1"/>
    <col min="10501" max="10501" width="6.625" style="1" customWidth="1"/>
    <col min="10502" max="10502" width="5.625" style="1" customWidth="1"/>
    <col min="10503" max="10503" width="3.125" style="1" customWidth="1"/>
    <col min="10504" max="10504" width="10.625" style="1" customWidth="1"/>
    <col min="10505" max="10505" width="5.875" style="1" customWidth="1"/>
    <col min="10506" max="10506" width="5.375" style="1" customWidth="1"/>
    <col min="10507" max="10507" width="10.75" style="1" customWidth="1"/>
    <col min="10508" max="10508" width="11.5" style="1" customWidth="1"/>
    <col min="10509" max="10509" width="9" style="1"/>
    <col min="10510" max="10515" width="12.625" style="1" customWidth="1"/>
    <col min="10516" max="10752" width="9" style="1"/>
    <col min="10753" max="10753" width="7.25" style="1" customWidth="1"/>
    <col min="10754" max="10754" width="3.75" style="1" customWidth="1"/>
    <col min="10755" max="10755" width="9" style="1"/>
    <col min="10756" max="10756" width="9.625" style="1" customWidth="1"/>
    <col min="10757" max="10757" width="6.625" style="1" customWidth="1"/>
    <col min="10758" max="10758" width="5.625" style="1" customWidth="1"/>
    <col min="10759" max="10759" width="3.125" style="1" customWidth="1"/>
    <col min="10760" max="10760" width="10.625" style="1" customWidth="1"/>
    <col min="10761" max="10761" width="5.875" style="1" customWidth="1"/>
    <col min="10762" max="10762" width="5.375" style="1" customWidth="1"/>
    <col min="10763" max="10763" width="10.75" style="1" customWidth="1"/>
    <col min="10764" max="10764" width="11.5" style="1" customWidth="1"/>
    <col min="10765" max="10765" width="9" style="1"/>
    <col min="10766" max="10771" width="12.625" style="1" customWidth="1"/>
    <col min="10772" max="11008" width="9" style="1"/>
    <col min="11009" max="11009" width="7.25" style="1" customWidth="1"/>
    <col min="11010" max="11010" width="3.75" style="1" customWidth="1"/>
    <col min="11011" max="11011" width="9" style="1"/>
    <col min="11012" max="11012" width="9.625" style="1" customWidth="1"/>
    <col min="11013" max="11013" width="6.625" style="1" customWidth="1"/>
    <col min="11014" max="11014" width="5.625" style="1" customWidth="1"/>
    <col min="11015" max="11015" width="3.125" style="1" customWidth="1"/>
    <col min="11016" max="11016" width="10.625" style="1" customWidth="1"/>
    <col min="11017" max="11017" width="5.875" style="1" customWidth="1"/>
    <col min="11018" max="11018" width="5.375" style="1" customWidth="1"/>
    <col min="11019" max="11019" width="10.75" style="1" customWidth="1"/>
    <col min="11020" max="11020" width="11.5" style="1" customWidth="1"/>
    <col min="11021" max="11021" width="9" style="1"/>
    <col min="11022" max="11027" width="12.625" style="1" customWidth="1"/>
    <col min="11028" max="11264" width="9" style="1"/>
    <col min="11265" max="11265" width="7.25" style="1" customWidth="1"/>
    <col min="11266" max="11266" width="3.75" style="1" customWidth="1"/>
    <col min="11267" max="11267" width="9" style="1"/>
    <col min="11268" max="11268" width="9.625" style="1" customWidth="1"/>
    <col min="11269" max="11269" width="6.625" style="1" customWidth="1"/>
    <col min="11270" max="11270" width="5.625" style="1" customWidth="1"/>
    <col min="11271" max="11271" width="3.125" style="1" customWidth="1"/>
    <col min="11272" max="11272" width="10.625" style="1" customWidth="1"/>
    <col min="11273" max="11273" width="5.875" style="1" customWidth="1"/>
    <col min="11274" max="11274" width="5.375" style="1" customWidth="1"/>
    <col min="11275" max="11275" width="10.75" style="1" customWidth="1"/>
    <col min="11276" max="11276" width="11.5" style="1" customWidth="1"/>
    <col min="11277" max="11277" width="9" style="1"/>
    <col min="11278" max="11283" width="12.625" style="1" customWidth="1"/>
    <col min="11284" max="11520" width="9" style="1"/>
    <col min="11521" max="11521" width="7.25" style="1" customWidth="1"/>
    <col min="11522" max="11522" width="3.75" style="1" customWidth="1"/>
    <col min="11523" max="11523" width="9" style="1"/>
    <col min="11524" max="11524" width="9.625" style="1" customWidth="1"/>
    <col min="11525" max="11525" width="6.625" style="1" customWidth="1"/>
    <col min="11526" max="11526" width="5.625" style="1" customWidth="1"/>
    <col min="11527" max="11527" width="3.125" style="1" customWidth="1"/>
    <col min="11528" max="11528" width="10.625" style="1" customWidth="1"/>
    <col min="11529" max="11529" width="5.875" style="1" customWidth="1"/>
    <col min="11530" max="11530" width="5.375" style="1" customWidth="1"/>
    <col min="11531" max="11531" width="10.75" style="1" customWidth="1"/>
    <col min="11532" max="11532" width="11.5" style="1" customWidth="1"/>
    <col min="11533" max="11533" width="9" style="1"/>
    <col min="11534" max="11539" width="12.625" style="1" customWidth="1"/>
    <col min="11540" max="11776" width="9" style="1"/>
    <col min="11777" max="11777" width="7.25" style="1" customWidth="1"/>
    <col min="11778" max="11778" width="3.75" style="1" customWidth="1"/>
    <col min="11779" max="11779" width="9" style="1"/>
    <col min="11780" max="11780" width="9.625" style="1" customWidth="1"/>
    <col min="11781" max="11781" width="6.625" style="1" customWidth="1"/>
    <col min="11782" max="11782" width="5.625" style="1" customWidth="1"/>
    <col min="11783" max="11783" width="3.125" style="1" customWidth="1"/>
    <col min="11784" max="11784" width="10.625" style="1" customWidth="1"/>
    <col min="11785" max="11785" width="5.875" style="1" customWidth="1"/>
    <col min="11786" max="11786" width="5.375" style="1" customWidth="1"/>
    <col min="11787" max="11787" width="10.75" style="1" customWidth="1"/>
    <col min="11788" max="11788" width="11.5" style="1" customWidth="1"/>
    <col min="11789" max="11789" width="9" style="1"/>
    <col min="11790" max="11795" width="12.625" style="1" customWidth="1"/>
    <col min="11796" max="12032" width="9" style="1"/>
    <col min="12033" max="12033" width="7.25" style="1" customWidth="1"/>
    <col min="12034" max="12034" width="3.75" style="1" customWidth="1"/>
    <col min="12035" max="12035" width="9" style="1"/>
    <col min="12036" max="12036" width="9.625" style="1" customWidth="1"/>
    <col min="12037" max="12037" width="6.625" style="1" customWidth="1"/>
    <col min="12038" max="12038" width="5.625" style="1" customWidth="1"/>
    <col min="12039" max="12039" width="3.125" style="1" customWidth="1"/>
    <col min="12040" max="12040" width="10.625" style="1" customWidth="1"/>
    <col min="12041" max="12041" width="5.875" style="1" customWidth="1"/>
    <col min="12042" max="12042" width="5.375" style="1" customWidth="1"/>
    <col min="12043" max="12043" width="10.75" style="1" customWidth="1"/>
    <col min="12044" max="12044" width="11.5" style="1" customWidth="1"/>
    <col min="12045" max="12045" width="9" style="1"/>
    <col min="12046" max="12051" width="12.625" style="1" customWidth="1"/>
    <col min="12052" max="12288" width="9" style="1"/>
    <col min="12289" max="12289" width="7.25" style="1" customWidth="1"/>
    <col min="12290" max="12290" width="3.75" style="1" customWidth="1"/>
    <col min="12291" max="12291" width="9" style="1"/>
    <col min="12292" max="12292" width="9.625" style="1" customWidth="1"/>
    <col min="12293" max="12293" width="6.625" style="1" customWidth="1"/>
    <col min="12294" max="12294" width="5.625" style="1" customWidth="1"/>
    <col min="12295" max="12295" width="3.125" style="1" customWidth="1"/>
    <col min="12296" max="12296" width="10.625" style="1" customWidth="1"/>
    <col min="12297" max="12297" width="5.875" style="1" customWidth="1"/>
    <col min="12298" max="12298" width="5.375" style="1" customWidth="1"/>
    <col min="12299" max="12299" width="10.75" style="1" customWidth="1"/>
    <col min="12300" max="12300" width="11.5" style="1" customWidth="1"/>
    <col min="12301" max="12301" width="9" style="1"/>
    <col min="12302" max="12307" width="12.625" style="1" customWidth="1"/>
    <col min="12308" max="12544" width="9" style="1"/>
    <col min="12545" max="12545" width="7.25" style="1" customWidth="1"/>
    <col min="12546" max="12546" width="3.75" style="1" customWidth="1"/>
    <col min="12547" max="12547" width="9" style="1"/>
    <col min="12548" max="12548" width="9.625" style="1" customWidth="1"/>
    <col min="12549" max="12549" width="6.625" style="1" customWidth="1"/>
    <col min="12550" max="12550" width="5.625" style="1" customWidth="1"/>
    <col min="12551" max="12551" width="3.125" style="1" customWidth="1"/>
    <col min="12552" max="12552" width="10.625" style="1" customWidth="1"/>
    <col min="12553" max="12553" width="5.875" style="1" customWidth="1"/>
    <col min="12554" max="12554" width="5.375" style="1" customWidth="1"/>
    <col min="12555" max="12555" width="10.75" style="1" customWidth="1"/>
    <col min="12556" max="12556" width="11.5" style="1" customWidth="1"/>
    <col min="12557" max="12557" width="9" style="1"/>
    <col min="12558" max="12563" width="12.625" style="1" customWidth="1"/>
    <col min="12564" max="12800" width="9" style="1"/>
    <col min="12801" max="12801" width="7.25" style="1" customWidth="1"/>
    <col min="12802" max="12802" width="3.75" style="1" customWidth="1"/>
    <col min="12803" max="12803" width="9" style="1"/>
    <col min="12804" max="12804" width="9.625" style="1" customWidth="1"/>
    <col min="12805" max="12805" width="6.625" style="1" customWidth="1"/>
    <col min="12806" max="12806" width="5.625" style="1" customWidth="1"/>
    <col min="12807" max="12807" width="3.125" style="1" customWidth="1"/>
    <col min="12808" max="12808" width="10.625" style="1" customWidth="1"/>
    <col min="12809" max="12809" width="5.875" style="1" customWidth="1"/>
    <col min="12810" max="12810" width="5.375" style="1" customWidth="1"/>
    <col min="12811" max="12811" width="10.75" style="1" customWidth="1"/>
    <col min="12812" max="12812" width="11.5" style="1" customWidth="1"/>
    <col min="12813" max="12813" width="9" style="1"/>
    <col min="12814" max="12819" width="12.625" style="1" customWidth="1"/>
    <col min="12820" max="13056" width="9" style="1"/>
    <col min="13057" max="13057" width="7.25" style="1" customWidth="1"/>
    <col min="13058" max="13058" width="3.75" style="1" customWidth="1"/>
    <col min="13059" max="13059" width="9" style="1"/>
    <col min="13060" max="13060" width="9.625" style="1" customWidth="1"/>
    <col min="13061" max="13061" width="6.625" style="1" customWidth="1"/>
    <col min="13062" max="13062" width="5.625" style="1" customWidth="1"/>
    <col min="13063" max="13063" width="3.125" style="1" customWidth="1"/>
    <col min="13064" max="13064" width="10.625" style="1" customWidth="1"/>
    <col min="13065" max="13065" width="5.875" style="1" customWidth="1"/>
    <col min="13066" max="13066" width="5.375" style="1" customWidth="1"/>
    <col min="13067" max="13067" width="10.75" style="1" customWidth="1"/>
    <col min="13068" max="13068" width="11.5" style="1" customWidth="1"/>
    <col min="13069" max="13069" width="9" style="1"/>
    <col min="13070" max="13075" width="12.625" style="1" customWidth="1"/>
    <col min="13076" max="13312" width="9" style="1"/>
    <col min="13313" max="13313" width="7.25" style="1" customWidth="1"/>
    <col min="13314" max="13314" width="3.75" style="1" customWidth="1"/>
    <col min="13315" max="13315" width="9" style="1"/>
    <col min="13316" max="13316" width="9.625" style="1" customWidth="1"/>
    <col min="13317" max="13317" width="6.625" style="1" customWidth="1"/>
    <col min="13318" max="13318" width="5.625" style="1" customWidth="1"/>
    <col min="13319" max="13319" width="3.125" style="1" customWidth="1"/>
    <col min="13320" max="13320" width="10.625" style="1" customWidth="1"/>
    <col min="13321" max="13321" width="5.875" style="1" customWidth="1"/>
    <col min="13322" max="13322" width="5.375" style="1" customWidth="1"/>
    <col min="13323" max="13323" width="10.75" style="1" customWidth="1"/>
    <col min="13324" max="13324" width="11.5" style="1" customWidth="1"/>
    <col min="13325" max="13325" width="9" style="1"/>
    <col min="13326" max="13331" width="12.625" style="1" customWidth="1"/>
    <col min="13332" max="13568" width="9" style="1"/>
    <col min="13569" max="13569" width="7.25" style="1" customWidth="1"/>
    <col min="13570" max="13570" width="3.75" style="1" customWidth="1"/>
    <col min="13571" max="13571" width="9" style="1"/>
    <col min="13572" max="13572" width="9.625" style="1" customWidth="1"/>
    <col min="13573" max="13573" width="6.625" style="1" customWidth="1"/>
    <col min="13574" max="13574" width="5.625" style="1" customWidth="1"/>
    <col min="13575" max="13575" width="3.125" style="1" customWidth="1"/>
    <col min="13576" max="13576" width="10.625" style="1" customWidth="1"/>
    <col min="13577" max="13577" width="5.875" style="1" customWidth="1"/>
    <col min="13578" max="13578" width="5.375" style="1" customWidth="1"/>
    <col min="13579" max="13579" width="10.75" style="1" customWidth="1"/>
    <col min="13580" max="13580" width="11.5" style="1" customWidth="1"/>
    <col min="13581" max="13581" width="9" style="1"/>
    <col min="13582" max="13587" width="12.625" style="1" customWidth="1"/>
    <col min="13588" max="13824" width="9" style="1"/>
    <col min="13825" max="13825" width="7.25" style="1" customWidth="1"/>
    <col min="13826" max="13826" width="3.75" style="1" customWidth="1"/>
    <col min="13827" max="13827" width="9" style="1"/>
    <col min="13828" max="13828" width="9.625" style="1" customWidth="1"/>
    <col min="13829" max="13829" width="6.625" style="1" customWidth="1"/>
    <col min="13830" max="13830" width="5.625" style="1" customWidth="1"/>
    <col min="13831" max="13831" width="3.125" style="1" customWidth="1"/>
    <col min="13832" max="13832" width="10.625" style="1" customWidth="1"/>
    <col min="13833" max="13833" width="5.875" style="1" customWidth="1"/>
    <col min="13834" max="13834" width="5.375" style="1" customWidth="1"/>
    <col min="13835" max="13835" width="10.75" style="1" customWidth="1"/>
    <col min="13836" max="13836" width="11.5" style="1" customWidth="1"/>
    <col min="13837" max="13837" width="9" style="1"/>
    <col min="13838" max="13843" width="12.625" style="1" customWidth="1"/>
    <col min="13844" max="14080" width="9" style="1"/>
    <col min="14081" max="14081" width="7.25" style="1" customWidth="1"/>
    <col min="14082" max="14082" width="3.75" style="1" customWidth="1"/>
    <col min="14083" max="14083" width="9" style="1"/>
    <col min="14084" max="14084" width="9.625" style="1" customWidth="1"/>
    <col min="14085" max="14085" width="6.625" style="1" customWidth="1"/>
    <col min="14086" max="14086" width="5.625" style="1" customWidth="1"/>
    <col min="14087" max="14087" width="3.125" style="1" customWidth="1"/>
    <col min="14088" max="14088" width="10.625" style="1" customWidth="1"/>
    <col min="14089" max="14089" width="5.875" style="1" customWidth="1"/>
    <col min="14090" max="14090" width="5.375" style="1" customWidth="1"/>
    <col min="14091" max="14091" width="10.75" style="1" customWidth="1"/>
    <col min="14092" max="14092" width="11.5" style="1" customWidth="1"/>
    <col min="14093" max="14093" width="9" style="1"/>
    <col min="14094" max="14099" width="12.625" style="1" customWidth="1"/>
    <col min="14100" max="14336" width="9" style="1"/>
    <col min="14337" max="14337" width="7.25" style="1" customWidth="1"/>
    <col min="14338" max="14338" width="3.75" style="1" customWidth="1"/>
    <col min="14339" max="14339" width="9" style="1"/>
    <col min="14340" max="14340" width="9.625" style="1" customWidth="1"/>
    <col min="14341" max="14341" width="6.625" style="1" customWidth="1"/>
    <col min="14342" max="14342" width="5.625" style="1" customWidth="1"/>
    <col min="14343" max="14343" width="3.125" style="1" customWidth="1"/>
    <col min="14344" max="14344" width="10.625" style="1" customWidth="1"/>
    <col min="14345" max="14345" width="5.875" style="1" customWidth="1"/>
    <col min="14346" max="14346" width="5.375" style="1" customWidth="1"/>
    <col min="14347" max="14347" width="10.75" style="1" customWidth="1"/>
    <col min="14348" max="14348" width="11.5" style="1" customWidth="1"/>
    <col min="14349" max="14349" width="9" style="1"/>
    <col min="14350" max="14355" width="12.625" style="1" customWidth="1"/>
    <col min="14356" max="14592" width="9" style="1"/>
    <col min="14593" max="14593" width="7.25" style="1" customWidth="1"/>
    <col min="14594" max="14594" width="3.75" style="1" customWidth="1"/>
    <col min="14595" max="14595" width="9" style="1"/>
    <col min="14596" max="14596" width="9.625" style="1" customWidth="1"/>
    <col min="14597" max="14597" width="6.625" style="1" customWidth="1"/>
    <col min="14598" max="14598" width="5.625" style="1" customWidth="1"/>
    <col min="14599" max="14599" width="3.125" style="1" customWidth="1"/>
    <col min="14600" max="14600" width="10.625" style="1" customWidth="1"/>
    <col min="14601" max="14601" width="5.875" style="1" customWidth="1"/>
    <col min="14602" max="14602" width="5.375" style="1" customWidth="1"/>
    <col min="14603" max="14603" width="10.75" style="1" customWidth="1"/>
    <col min="14604" max="14604" width="11.5" style="1" customWidth="1"/>
    <col min="14605" max="14605" width="9" style="1"/>
    <col min="14606" max="14611" width="12.625" style="1" customWidth="1"/>
    <col min="14612" max="14848" width="9" style="1"/>
    <col min="14849" max="14849" width="7.25" style="1" customWidth="1"/>
    <col min="14850" max="14850" width="3.75" style="1" customWidth="1"/>
    <col min="14851" max="14851" width="9" style="1"/>
    <col min="14852" max="14852" width="9.625" style="1" customWidth="1"/>
    <col min="14853" max="14853" width="6.625" style="1" customWidth="1"/>
    <col min="14854" max="14854" width="5.625" style="1" customWidth="1"/>
    <col min="14855" max="14855" width="3.125" style="1" customWidth="1"/>
    <col min="14856" max="14856" width="10.625" style="1" customWidth="1"/>
    <col min="14857" max="14857" width="5.875" style="1" customWidth="1"/>
    <col min="14858" max="14858" width="5.375" style="1" customWidth="1"/>
    <col min="14859" max="14859" width="10.75" style="1" customWidth="1"/>
    <col min="14860" max="14860" width="11.5" style="1" customWidth="1"/>
    <col min="14861" max="14861" width="9" style="1"/>
    <col min="14862" max="14867" width="12.625" style="1" customWidth="1"/>
    <col min="14868" max="15104" width="9" style="1"/>
    <col min="15105" max="15105" width="7.25" style="1" customWidth="1"/>
    <col min="15106" max="15106" width="3.75" style="1" customWidth="1"/>
    <col min="15107" max="15107" width="9" style="1"/>
    <col min="15108" max="15108" width="9.625" style="1" customWidth="1"/>
    <col min="15109" max="15109" width="6.625" style="1" customWidth="1"/>
    <col min="15110" max="15110" width="5.625" style="1" customWidth="1"/>
    <col min="15111" max="15111" width="3.125" style="1" customWidth="1"/>
    <col min="15112" max="15112" width="10.625" style="1" customWidth="1"/>
    <col min="15113" max="15113" width="5.875" style="1" customWidth="1"/>
    <col min="15114" max="15114" width="5.375" style="1" customWidth="1"/>
    <col min="15115" max="15115" width="10.75" style="1" customWidth="1"/>
    <col min="15116" max="15116" width="11.5" style="1" customWidth="1"/>
    <col min="15117" max="15117" width="9" style="1"/>
    <col min="15118" max="15123" width="12.625" style="1" customWidth="1"/>
    <col min="15124" max="15360" width="9" style="1"/>
    <col min="15361" max="15361" width="7.25" style="1" customWidth="1"/>
    <col min="15362" max="15362" width="3.75" style="1" customWidth="1"/>
    <col min="15363" max="15363" width="9" style="1"/>
    <col min="15364" max="15364" width="9.625" style="1" customWidth="1"/>
    <col min="15365" max="15365" width="6.625" style="1" customWidth="1"/>
    <col min="15366" max="15366" width="5.625" style="1" customWidth="1"/>
    <col min="15367" max="15367" width="3.125" style="1" customWidth="1"/>
    <col min="15368" max="15368" width="10.625" style="1" customWidth="1"/>
    <col min="15369" max="15369" width="5.875" style="1" customWidth="1"/>
    <col min="15370" max="15370" width="5.375" style="1" customWidth="1"/>
    <col min="15371" max="15371" width="10.75" style="1" customWidth="1"/>
    <col min="15372" max="15372" width="11.5" style="1" customWidth="1"/>
    <col min="15373" max="15373" width="9" style="1"/>
    <col min="15374" max="15379" width="12.625" style="1" customWidth="1"/>
    <col min="15380" max="15616" width="9" style="1"/>
    <col min="15617" max="15617" width="7.25" style="1" customWidth="1"/>
    <col min="15618" max="15618" width="3.75" style="1" customWidth="1"/>
    <col min="15619" max="15619" width="9" style="1"/>
    <col min="15620" max="15620" width="9.625" style="1" customWidth="1"/>
    <col min="15621" max="15621" width="6.625" style="1" customWidth="1"/>
    <col min="15622" max="15622" width="5.625" style="1" customWidth="1"/>
    <col min="15623" max="15623" width="3.125" style="1" customWidth="1"/>
    <col min="15624" max="15624" width="10.625" style="1" customWidth="1"/>
    <col min="15625" max="15625" width="5.875" style="1" customWidth="1"/>
    <col min="15626" max="15626" width="5.375" style="1" customWidth="1"/>
    <col min="15627" max="15627" width="10.75" style="1" customWidth="1"/>
    <col min="15628" max="15628" width="11.5" style="1" customWidth="1"/>
    <col min="15629" max="15629" width="9" style="1"/>
    <col min="15630" max="15635" width="12.625" style="1" customWidth="1"/>
    <col min="15636" max="15872" width="9" style="1"/>
    <col min="15873" max="15873" width="7.25" style="1" customWidth="1"/>
    <col min="15874" max="15874" width="3.75" style="1" customWidth="1"/>
    <col min="15875" max="15875" width="9" style="1"/>
    <col min="15876" max="15876" width="9.625" style="1" customWidth="1"/>
    <col min="15877" max="15877" width="6.625" style="1" customWidth="1"/>
    <col min="15878" max="15878" width="5.625" style="1" customWidth="1"/>
    <col min="15879" max="15879" width="3.125" style="1" customWidth="1"/>
    <col min="15880" max="15880" width="10.625" style="1" customWidth="1"/>
    <col min="15881" max="15881" width="5.875" style="1" customWidth="1"/>
    <col min="15882" max="15882" width="5.375" style="1" customWidth="1"/>
    <col min="15883" max="15883" width="10.75" style="1" customWidth="1"/>
    <col min="15884" max="15884" width="11.5" style="1" customWidth="1"/>
    <col min="15885" max="15885" width="9" style="1"/>
    <col min="15886" max="15891" width="12.625" style="1" customWidth="1"/>
    <col min="15892" max="16128" width="9" style="1"/>
    <col min="16129" max="16129" width="7.25" style="1" customWidth="1"/>
    <col min="16130" max="16130" width="3.75" style="1" customWidth="1"/>
    <col min="16131" max="16131" width="9" style="1"/>
    <col min="16132" max="16132" width="9.625" style="1" customWidth="1"/>
    <col min="16133" max="16133" width="6.625" style="1" customWidth="1"/>
    <col min="16134" max="16134" width="5.625" style="1" customWidth="1"/>
    <col min="16135" max="16135" width="3.125" style="1" customWidth="1"/>
    <col min="16136" max="16136" width="10.625" style="1" customWidth="1"/>
    <col min="16137" max="16137" width="5.875" style="1" customWidth="1"/>
    <col min="16138" max="16138" width="5.375" style="1" customWidth="1"/>
    <col min="16139" max="16139" width="10.75" style="1" customWidth="1"/>
    <col min="16140" max="16140" width="11.5" style="1" customWidth="1"/>
    <col min="16141" max="16141" width="9" style="1"/>
    <col min="16142" max="16147" width="12.625" style="1" customWidth="1"/>
    <col min="16148" max="16384" width="9" style="1"/>
  </cols>
  <sheetData>
    <row r="2" spans="1:20">
      <c r="A2" s="2" t="s">
        <v>417</v>
      </c>
      <c r="B2" s="2"/>
      <c r="C2" s="2"/>
      <c r="D2" s="2"/>
      <c r="E2" s="32"/>
      <c r="F2" s="2"/>
      <c r="G2" s="2"/>
      <c r="H2" s="2"/>
      <c r="I2" s="2"/>
      <c r="J2" s="2"/>
      <c r="K2" s="2"/>
      <c r="L2" s="2"/>
      <c r="M2" s="2"/>
      <c r="N2" s="2" t="s">
        <v>418</v>
      </c>
      <c r="O2" s="2"/>
      <c r="P2" s="2"/>
      <c r="Q2" s="2"/>
      <c r="R2" s="2"/>
      <c r="S2" s="2"/>
      <c r="T2" s="2"/>
    </row>
    <row r="3" spans="1:20">
      <c r="A3" s="3"/>
      <c r="B3" s="3"/>
      <c r="C3" s="3"/>
      <c r="D3" s="3"/>
      <c r="E3" s="3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427" t="s">
        <v>419</v>
      </c>
      <c r="S3" s="427"/>
      <c r="T3" s="2"/>
    </row>
    <row r="4" spans="1:20">
      <c r="A4" s="342" t="s">
        <v>420</v>
      </c>
      <c r="B4" s="343"/>
      <c r="C4" s="343"/>
      <c r="D4" s="344"/>
      <c r="E4" s="339" t="s">
        <v>421</v>
      </c>
      <c r="F4" s="340"/>
      <c r="G4" s="340"/>
      <c r="H4" s="341"/>
      <c r="I4" s="339" t="s">
        <v>422</v>
      </c>
      <c r="J4" s="340"/>
      <c r="K4" s="341"/>
      <c r="L4" s="354" t="s">
        <v>423</v>
      </c>
      <c r="M4" s="2"/>
      <c r="N4" s="10" t="s">
        <v>100</v>
      </c>
      <c r="O4" s="11" t="s">
        <v>424</v>
      </c>
      <c r="P4" s="304" t="s">
        <v>425</v>
      </c>
      <c r="Q4" s="11" t="s">
        <v>426</v>
      </c>
      <c r="R4" s="11" t="s">
        <v>427</v>
      </c>
      <c r="S4" s="271" t="s">
        <v>428</v>
      </c>
      <c r="T4" s="2"/>
    </row>
    <row r="5" spans="1:20">
      <c r="A5" s="345"/>
      <c r="B5" s="346"/>
      <c r="C5" s="346"/>
      <c r="D5" s="347"/>
      <c r="E5" s="339" t="s">
        <v>429</v>
      </c>
      <c r="F5" s="340"/>
      <c r="G5" s="341"/>
      <c r="H5" s="11" t="s">
        <v>430</v>
      </c>
      <c r="I5" s="339" t="s">
        <v>429</v>
      </c>
      <c r="J5" s="341"/>
      <c r="K5" s="11" t="s">
        <v>430</v>
      </c>
      <c r="L5" s="338"/>
      <c r="M5" s="2"/>
      <c r="N5" s="13"/>
      <c r="O5" s="14"/>
      <c r="P5" s="14"/>
      <c r="Q5" s="14"/>
      <c r="R5" s="14"/>
      <c r="S5" s="15"/>
      <c r="T5" s="2"/>
    </row>
    <row r="6" spans="1:20" ht="13.5" customHeight="1">
      <c r="A6" s="399" t="s">
        <v>431</v>
      </c>
      <c r="B6" s="419" t="s">
        <v>432</v>
      </c>
      <c r="C6" s="420"/>
      <c r="D6" s="421"/>
      <c r="E6" s="305">
        <v>184</v>
      </c>
      <c r="F6" s="305">
        <v>-22</v>
      </c>
      <c r="G6" s="226"/>
      <c r="H6" s="305">
        <v>8</v>
      </c>
      <c r="I6" s="305">
        <v>79</v>
      </c>
      <c r="J6" s="305"/>
      <c r="K6" s="305">
        <v>2</v>
      </c>
      <c r="L6" s="306">
        <v>4</v>
      </c>
      <c r="M6" s="71"/>
      <c r="N6" s="27" t="s">
        <v>433</v>
      </c>
      <c r="O6" s="307">
        <f>SUM(P6:S6)</f>
        <v>121</v>
      </c>
      <c r="P6" s="307">
        <v>12</v>
      </c>
      <c r="Q6" s="307">
        <v>93</v>
      </c>
      <c r="R6" s="307">
        <v>2</v>
      </c>
      <c r="S6" s="308">
        <v>14</v>
      </c>
      <c r="T6" s="2"/>
    </row>
    <row r="7" spans="1:20" ht="13.5" customHeight="1">
      <c r="A7" s="400"/>
      <c r="B7" s="422" t="s">
        <v>434</v>
      </c>
      <c r="C7" s="425" t="s">
        <v>435</v>
      </c>
      <c r="D7" s="413"/>
      <c r="E7" s="305">
        <v>99</v>
      </c>
      <c r="F7" s="305">
        <v>-4</v>
      </c>
      <c r="G7" s="226"/>
      <c r="H7" s="305">
        <v>5</v>
      </c>
      <c r="I7" s="305">
        <v>44</v>
      </c>
      <c r="J7" s="305"/>
      <c r="K7" s="305">
        <v>2</v>
      </c>
      <c r="L7" s="306">
        <v>7</v>
      </c>
      <c r="M7" s="71"/>
      <c r="N7" s="27" t="s">
        <v>436</v>
      </c>
      <c r="O7" s="307">
        <f>SUM(P7:S7)</f>
        <v>120</v>
      </c>
      <c r="P7" s="307">
        <v>11</v>
      </c>
      <c r="Q7" s="307">
        <v>93</v>
      </c>
      <c r="R7" s="307">
        <v>3</v>
      </c>
      <c r="S7" s="308">
        <v>13</v>
      </c>
      <c r="T7" s="2"/>
    </row>
    <row r="8" spans="1:20">
      <c r="A8" s="400"/>
      <c r="B8" s="423"/>
      <c r="C8" s="425" t="s">
        <v>437</v>
      </c>
      <c r="D8" s="413"/>
      <c r="E8" s="305">
        <v>378</v>
      </c>
      <c r="F8" s="305">
        <v>-4</v>
      </c>
      <c r="G8" s="226"/>
      <c r="H8" s="305">
        <v>9</v>
      </c>
      <c r="I8" s="305">
        <v>76</v>
      </c>
      <c r="J8" s="305"/>
      <c r="K8" s="305">
        <v>2</v>
      </c>
      <c r="L8" s="306">
        <v>12</v>
      </c>
      <c r="M8" s="71"/>
      <c r="N8" s="27" t="s">
        <v>438</v>
      </c>
      <c r="O8" s="307">
        <v>126</v>
      </c>
      <c r="P8" s="307">
        <v>13</v>
      </c>
      <c r="Q8" s="307">
        <v>95</v>
      </c>
      <c r="R8" s="307">
        <v>5</v>
      </c>
      <c r="S8" s="308">
        <v>13</v>
      </c>
      <c r="T8" s="2"/>
    </row>
    <row r="9" spans="1:20">
      <c r="A9" s="400"/>
      <c r="B9" s="423"/>
      <c r="C9" s="425" t="s">
        <v>439</v>
      </c>
      <c r="D9" s="413"/>
      <c r="E9" s="305">
        <v>66</v>
      </c>
      <c r="F9" s="305">
        <v>-4</v>
      </c>
      <c r="G9" s="226"/>
      <c r="H9" s="305">
        <v>1</v>
      </c>
      <c r="I9" s="305">
        <v>47</v>
      </c>
      <c r="J9" s="305"/>
      <c r="K9" s="309" t="s">
        <v>440</v>
      </c>
      <c r="L9" s="306">
        <v>3</v>
      </c>
      <c r="M9" s="71"/>
      <c r="N9" s="27" t="s">
        <v>441</v>
      </c>
      <c r="O9" s="307">
        <f>SUM(P9:S9)</f>
        <v>124</v>
      </c>
      <c r="P9" s="307">
        <v>12</v>
      </c>
      <c r="Q9" s="307">
        <v>93</v>
      </c>
      <c r="R9" s="307">
        <v>6</v>
      </c>
      <c r="S9" s="308">
        <v>13</v>
      </c>
      <c r="T9" s="2"/>
    </row>
    <row r="10" spans="1:20">
      <c r="A10" s="400"/>
      <c r="B10" s="423"/>
      <c r="C10" s="425" t="s">
        <v>442</v>
      </c>
      <c r="D10" s="413"/>
      <c r="E10" s="305">
        <v>76</v>
      </c>
      <c r="F10" s="305">
        <v>-20</v>
      </c>
      <c r="G10" s="226"/>
      <c r="H10" s="309" t="s">
        <v>440</v>
      </c>
      <c r="I10" s="305">
        <v>68</v>
      </c>
      <c r="J10" s="305"/>
      <c r="K10" s="305">
        <v>3</v>
      </c>
      <c r="L10" s="306">
        <v>1</v>
      </c>
      <c r="M10" s="71"/>
      <c r="N10" s="27" t="s">
        <v>443</v>
      </c>
      <c r="O10" s="307">
        <v>125</v>
      </c>
      <c r="P10" s="307">
        <v>12</v>
      </c>
      <c r="Q10" s="307">
        <v>92</v>
      </c>
      <c r="R10" s="307">
        <v>6</v>
      </c>
      <c r="S10" s="308">
        <v>15</v>
      </c>
      <c r="T10" s="2"/>
    </row>
    <row r="11" spans="1:20">
      <c r="A11" s="400"/>
      <c r="B11" s="423"/>
      <c r="C11" s="425" t="s">
        <v>444</v>
      </c>
      <c r="D11" s="413"/>
      <c r="E11" s="305">
        <v>10</v>
      </c>
      <c r="F11" s="305">
        <v>-1</v>
      </c>
      <c r="G11" s="226"/>
      <c r="H11" s="309" t="s">
        <v>440</v>
      </c>
      <c r="I11" s="305">
        <v>10</v>
      </c>
      <c r="J11" s="305"/>
      <c r="K11" s="305">
        <v>1</v>
      </c>
      <c r="L11" s="306">
        <v>2</v>
      </c>
      <c r="M11" s="71"/>
      <c r="N11" s="16" t="s">
        <v>445</v>
      </c>
      <c r="O11" s="307">
        <v>136</v>
      </c>
      <c r="P11" s="307">
        <v>16</v>
      </c>
      <c r="Q11" s="307">
        <v>97</v>
      </c>
      <c r="R11" s="307">
        <v>9</v>
      </c>
      <c r="S11" s="308">
        <v>14</v>
      </c>
      <c r="T11" s="2"/>
    </row>
    <row r="12" spans="1:20">
      <c r="A12" s="401"/>
      <c r="B12" s="424"/>
      <c r="C12" s="426" t="s">
        <v>446</v>
      </c>
      <c r="D12" s="407"/>
      <c r="E12" s="305">
        <v>5</v>
      </c>
      <c r="F12" s="226"/>
      <c r="G12" s="305"/>
      <c r="H12" s="309" t="s">
        <v>440</v>
      </c>
      <c r="I12" s="305">
        <v>9</v>
      </c>
      <c r="J12" s="305"/>
      <c r="K12" s="309" t="s">
        <v>440</v>
      </c>
      <c r="L12" s="310" t="s">
        <v>440</v>
      </c>
      <c r="M12" s="71"/>
      <c r="N12" s="16" t="s">
        <v>447</v>
      </c>
      <c r="O12" s="307">
        <v>130</v>
      </c>
      <c r="P12" s="307">
        <v>13</v>
      </c>
      <c r="Q12" s="307">
        <v>96</v>
      </c>
      <c r="R12" s="307">
        <v>6</v>
      </c>
      <c r="S12" s="308">
        <v>15</v>
      </c>
      <c r="T12" s="2"/>
    </row>
    <row r="13" spans="1:20">
      <c r="A13" s="414" t="s">
        <v>448</v>
      </c>
      <c r="B13" s="415"/>
      <c r="C13" s="415"/>
      <c r="D13" s="416"/>
      <c r="E13" s="305"/>
      <c r="F13" s="226"/>
      <c r="G13" s="47"/>
      <c r="H13" s="309" t="s">
        <v>440</v>
      </c>
      <c r="I13" s="305">
        <v>4</v>
      </c>
      <c r="J13" s="311" t="s">
        <v>449</v>
      </c>
      <c r="K13" s="309" t="s">
        <v>440</v>
      </c>
      <c r="L13" s="310" t="s">
        <v>440</v>
      </c>
      <c r="M13" s="71"/>
      <c r="N13" s="12"/>
      <c r="O13" s="312"/>
      <c r="P13" s="312"/>
      <c r="Q13" s="312"/>
      <c r="R13" s="312"/>
      <c r="S13" s="313"/>
      <c r="T13" s="2"/>
    </row>
    <row r="14" spans="1:20" ht="13.5" customHeight="1">
      <c r="A14" s="417" t="s">
        <v>450</v>
      </c>
      <c r="B14" s="402" t="s">
        <v>451</v>
      </c>
      <c r="C14" s="403"/>
      <c r="D14" s="404"/>
      <c r="E14" s="309">
        <v>1</v>
      </c>
      <c r="F14" s="226"/>
      <c r="G14" s="305"/>
      <c r="H14" s="309" t="s">
        <v>440</v>
      </c>
      <c r="I14" s="305">
        <v>9</v>
      </c>
      <c r="J14" s="226"/>
      <c r="K14" s="305">
        <v>1</v>
      </c>
      <c r="L14" s="306">
        <v>4</v>
      </c>
      <c r="M14" s="71"/>
      <c r="N14" s="314" t="s">
        <v>452</v>
      </c>
      <c r="O14" s="2"/>
      <c r="P14" s="2"/>
      <c r="Q14" s="2"/>
      <c r="R14" s="2"/>
      <c r="S14" s="2"/>
      <c r="T14" s="2"/>
    </row>
    <row r="15" spans="1:20">
      <c r="A15" s="418"/>
      <c r="B15" s="405" t="s">
        <v>453</v>
      </c>
      <c r="C15" s="406"/>
      <c r="D15" s="407"/>
      <c r="E15" s="305">
        <v>3</v>
      </c>
      <c r="F15" s="226"/>
      <c r="G15" s="305"/>
      <c r="H15" s="309" t="s">
        <v>440</v>
      </c>
      <c r="I15" s="305">
        <v>8</v>
      </c>
      <c r="J15" s="226"/>
      <c r="K15" s="309" t="s">
        <v>440</v>
      </c>
      <c r="L15" s="306">
        <v>3</v>
      </c>
      <c r="M15" s="71"/>
      <c r="N15" s="2" t="s">
        <v>454</v>
      </c>
      <c r="O15" s="2"/>
      <c r="P15" s="2"/>
      <c r="Q15" s="2"/>
      <c r="R15" s="2"/>
      <c r="S15" s="2"/>
      <c r="T15" s="2"/>
    </row>
    <row r="16" spans="1:20" ht="13.5" customHeight="1">
      <c r="A16" s="399" t="s">
        <v>455</v>
      </c>
      <c r="B16" s="402" t="s">
        <v>456</v>
      </c>
      <c r="C16" s="403"/>
      <c r="D16" s="404"/>
      <c r="E16" s="305">
        <v>43</v>
      </c>
      <c r="F16" s="305">
        <v>-2</v>
      </c>
      <c r="G16" s="226"/>
      <c r="H16" s="305">
        <v>3</v>
      </c>
      <c r="I16" s="305">
        <v>41</v>
      </c>
      <c r="J16" s="226"/>
      <c r="K16" s="309" t="s">
        <v>440</v>
      </c>
      <c r="L16" s="306">
        <v>3</v>
      </c>
      <c r="M16" s="71"/>
      <c r="T16" s="2"/>
    </row>
    <row r="17" spans="1:20">
      <c r="A17" s="400"/>
      <c r="B17" s="411" t="s">
        <v>457</v>
      </c>
      <c r="C17" s="412"/>
      <c r="D17" s="413"/>
      <c r="E17" s="305">
        <v>18</v>
      </c>
      <c r="F17" s="226"/>
      <c r="G17" s="305"/>
      <c r="H17" s="309" t="s">
        <v>440</v>
      </c>
      <c r="I17" s="305">
        <v>17</v>
      </c>
      <c r="J17" s="226"/>
      <c r="K17" s="309" t="s">
        <v>440</v>
      </c>
      <c r="L17" s="310" t="s">
        <v>440</v>
      </c>
      <c r="M17" s="71"/>
      <c r="N17" s="2"/>
      <c r="O17" s="2"/>
      <c r="P17" s="2"/>
      <c r="Q17" s="2"/>
      <c r="R17" s="2"/>
      <c r="S17" s="2"/>
      <c r="T17" s="2"/>
    </row>
    <row r="18" spans="1:20">
      <c r="A18" s="400"/>
      <c r="B18" s="411" t="s">
        <v>458</v>
      </c>
      <c r="C18" s="412"/>
      <c r="D18" s="413"/>
      <c r="E18" s="305">
        <v>13</v>
      </c>
      <c r="F18" s="305">
        <v>-1</v>
      </c>
      <c r="G18" s="226"/>
      <c r="H18" s="309" t="s">
        <v>440</v>
      </c>
      <c r="I18" s="305">
        <v>7</v>
      </c>
      <c r="J18" s="226"/>
      <c r="K18" s="309" t="s">
        <v>440</v>
      </c>
      <c r="L18" s="306">
        <v>2</v>
      </c>
      <c r="M18" s="71"/>
      <c r="N18" s="2"/>
      <c r="O18" s="2"/>
      <c r="P18" s="2"/>
      <c r="Q18" s="2"/>
      <c r="R18" s="2"/>
      <c r="S18" s="2"/>
      <c r="T18" s="2"/>
    </row>
    <row r="19" spans="1:20">
      <c r="A19" s="401"/>
      <c r="B19" s="405" t="s">
        <v>459</v>
      </c>
      <c r="C19" s="406"/>
      <c r="D19" s="407"/>
      <c r="E19" s="305">
        <v>4</v>
      </c>
      <c r="F19" s="226"/>
      <c r="G19" s="305"/>
      <c r="H19" s="309" t="s">
        <v>440</v>
      </c>
      <c r="I19" s="309" t="s">
        <v>440</v>
      </c>
      <c r="J19" s="226"/>
      <c r="K19" s="309" t="s">
        <v>440</v>
      </c>
      <c r="L19" s="310" t="s">
        <v>440</v>
      </c>
      <c r="M19" s="71"/>
      <c r="N19" s="315"/>
      <c r="O19" s="2"/>
      <c r="P19" s="2"/>
      <c r="Q19" s="2"/>
      <c r="R19" s="2"/>
      <c r="S19" s="2"/>
      <c r="T19" s="2"/>
    </row>
    <row r="20" spans="1:20" ht="13.5" customHeight="1">
      <c r="A20" s="399" t="s">
        <v>460</v>
      </c>
      <c r="B20" s="402" t="s">
        <v>461</v>
      </c>
      <c r="C20" s="403"/>
      <c r="D20" s="404"/>
      <c r="E20" s="305">
        <v>6</v>
      </c>
      <c r="F20" s="226"/>
      <c r="G20" s="305"/>
      <c r="H20" s="309" t="s">
        <v>440</v>
      </c>
      <c r="I20" s="305" t="s">
        <v>440</v>
      </c>
      <c r="J20" s="226"/>
      <c r="K20" s="309" t="s">
        <v>440</v>
      </c>
      <c r="L20" s="310" t="s">
        <v>440</v>
      </c>
      <c r="M20" s="71"/>
      <c r="N20" s="2"/>
      <c r="O20" s="2"/>
      <c r="P20" s="2"/>
      <c r="Q20" s="2"/>
      <c r="R20" s="2"/>
      <c r="S20" s="2"/>
      <c r="T20" s="2"/>
    </row>
    <row r="21" spans="1:20" ht="13.5" customHeight="1">
      <c r="A21" s="400"/>
      <c r="B21" s="411" t="s">
        <v>462</v>
      </c>
      <c r="C21" s="412"/>
      <c r="D21" s="413"/>
      <c r="E21" s="305">
        <v>3</v>
      </c>
      <c r="F21" s="226"/>
      <c r="G21" s="305"/>
      <c r="H21" s="309" t="s">
        <v>440</v>
      </c>
      <c r="I21" s="305" t="s">
        <v>440</v>
      </c>
      <c r="J21" s="226"/>
      <c r="K21" s="309" t="s">
        <v>440</v>
      </c>
      <c r="L21" s="310" t="s">
        <v>440</v>
      </c>
      <c r="M21" s="71"/>
      <c r="N21" s="2"/>
      <c r="O21" s="2"/>
      <c r="P21" s="2"/>
      <c r="Q21" s="2"/>
      <c r="R21" s="2"/>
      <c r="S21" s="2"/>
      <c r="T21" s="2"/>
    </row>
    <row r="22" spans="1:20">
      <c r="A22" s="401"/>
      <c r="B22" s="405" t="s">
        <v>463</v>
      </c>
      <c r="C22" s="406"/>
      <c r="D22" s="407"/>
      <c r="E22" s="305">
        <v>4</v>
      </c>
      <c r="F22" s="226"/>
      <c r="G22" s="47" t="s">
        <v>449</v>
      </c>
      <c r="H22" s="309" t="s">
        <v>440</v>
      </c>
      <c r="I22" s="305">
        <v>1</v>
      </c>
      <c r="J22" s="316" t="s">
        <v>464</v>
      </c>
      <c r="K22" s="309" t="s">
        <v>440</v>
      </c>
      <c r="L22" s="310" t="s">
        <v>440</v>
      </c>
      <c r="M22" s="71"/>
      <c r="N22" s="2"/>
      <c r="O22" s="2"/>
      <c r="P22" s="2"/>
      <c r="Q22" s="2"/>
      <c r="R22" s="2"/>
      <c r="S22" s="2"/>
      <c r="T22" s="2"/>
    </row>
    <row r="23" spans="1:20" ht="13.5" customHeight="1">
      <c r="A23" s="399" t="s">
        <v>465</v>
      </c>
      <c r="B23" s="402" t="s">
        <v>466</v>
      </c>
      <c r="C23" s="403"/>
      <c r="D23" s="404"/>
      <c r="E23" s="305">
        <v>1</v>
      </c>
      <c r="F23" s="226"/>
      <c r="G23" s="305"/>
      <c r="H23" s="309" t="s">
        <v>440</v>
      </c>
      <c r="I23" s="309" t="s">
        <v>440</v>
      </c>
      <c r="J23" s="226"/>
      <c r="K23" s="309" t="s">
        <v>440</v>
      </c>
      <c r="L23" s="310" t="s">
        <v>440</v>
      </c>
      <c r="M23" s="71"/>
      <c r="N23" s="2"/>
      <c r="O23" s="2"/>
      <c r="P23" s="2"/>
      <c r="Q23" s="2"/>
      <c r="R23" s="2"/>
      <c r="S23" s="2"/>
      <c r="T23" s="2"/>
    </row>
    <row r="24" spans="1:20">
      <c r="A24" s="401"/>
      <c r="B24" s="405" t="s">
        <v>453</v>
      </c>
      <c r="C24" s="406"/>
      <c r="D24" s="407"/>
      <c r="E24" s="305">
        <v>8</v>
      </c>
      <c r="F24" s="226"/>
      <c r="G24" s="305"/>
      <c r="H24" s="305">
        <v>1</v>
      </c>
      <c r="I24" s="305">
        <v>75</v>
      </c>
      <c r="J24" s="226"/>
      <c r="K24" s="305">
        <v>5</v>
      </c>
      <c r="L24" s="310" t="s">
        <v>440</v>
      </c>
      <c r="M24" s="71"/>
      <c r="N24" s="2"/>
      <c r="O24" s="2"/>
      <c r="P24" s="2"/>
      <c r="Q24" s="2"/>
      <c r="R24" s="2"/>
      <c r="S24" s="2"/>
      <c r="T24" s="2"/>
    </row>
    <row r="25" spans="1:20" ht="13.5" customHeight="1">
      <c r="A25" s="399" t="s">
        <v>467</v>
      </c>
      <c r="B25" s="402" t="s">
        <v>468</v>
      </c>
      <c r="C25" s="403"/>
      <c r="D25" s="404"/>
      <c r="E25" s="317">
        <v>371</v>
      </c>
      <c r="F25" s="226"/>
      <c r="G25" s="317"/>
      <c r="H25" s="317">
        <v>5</v>
      </c>
      <c r="I25" s="318" t="s">
        <v>440</v>
      </c>
      <c r="J25" s="226"/>
      <c r="K25" s="319" t="s">
        <v>440</v>
      </c>
      <c r="L25" s="320" t="s">
        <v>440</v>
      </c>
      <c r="M25" s="321"/>
      <c r="N25" s="2"/>
      <c r="O25" s="2"/>
      <c r="P25" s="2"/>
      <c r="Q25" s="2"/>
      <c r="R25" s="2"/>
      <c r="S25" s="2"/>
      <c r="T25" s="2"/>
    </row>
    <row r="26" spans="1:20" ht="13.5" customHeight="1">
      <c r="A26" s="400"/>
      <c r="B26" s="322" t="s">
        <v>469</v>
      </c>
      <c r="C26" s="322"/>
      <c r="D26" s="322"/>
      <c r="E26" s="317" t="s">
        <v>440</v>
      </c>
      <c r="F26" s="226"/>
      <c r="G26" s="317"/>
      <c r="H26" s="317" t="s">
        <v>440</v>
      </c>
      <c r="I26" s="318" t="s">
        <v>440</v>
      </c>
      <c r="J26" s="226"/>
      <c r="K26" s="319" t="s">
        <v>440</v>
      </c>
      <c r="L26" s="320" t="s">
        <v>440</v>
      </c>
      <c r="M26" s="321"/>
      <c r="N26" s="2"/>
      <c r="O26" s="2"/>
      <c r="P26" s="2"/>
      <c r="Q26" s="2"/>
      <c r="R26" s="2"/>
      <c r="S26" s="2"/>
      <c r="T26" s="2"/>
    </row>
    <row r="27" spans="1:20" ht="13.5" customHeight="1">
      <c r="A27" s="400"/>
      <c r="B27" s="323" t="s">
        <v>451</v>
      </c>
      <c r="C27" s="324"/>
      <c r="D27" s="325"/>
      <c r="E27" s="317" t="s">
        <v>440</v>
      </c>
      <c r="F27" s="226"/>
      <c r="G27" s="317"/>
      <c r="H27" s="317" t="s">
        <v>440</v>
      </c>
      <c r="I27" s="318" t="s">
        <v>440</v>
      </c>
      <c r="J27" s="226"/>
      <c r="K27" s="319" t="s">
        <v>440</v>
      </c>
      <c r="L27" s="320" t="s">
        <v>440</v>
      </c>
      <c r="M27" s="321"/>
      <c r="N27" s="2"/>
      <c r="O27" s="2"/>
      <c r="P27" s="2"/>
      <c r="Q27" s="2"/>
      <c r="R27" s="2"/>
      <c r="S27" s="2"/>
      <c r="T27" s="2"/>
    </row>
    <row r="28" spans="1:20">
      <c r="A28" s="401"/>
      <c r="B28" s="405" t="s">
        <v>455</v>
      </c>
      <c r="C28" s="406"/>
      <c r="D28" s="407"/>
      <c r="E28" s="305">
        <v>2</v>
      </c>
      <c r="F28" s="226"/>
      <c r="G28" s="305"/>
      <c r="H28" s="309" t="s">
        <v>440</v>
      </c>
      <c r="I28" s="311" t="s">
        <v>440</v>
      </c>
      <c r="J28" s="226"/>
      <c r="K28" s="309" t="s">
        <v>440</v>
      </c>
      <c r="L28" s="310" t="s">
        <v>440</v>
      </c>
      <c r="M28" s="71"/>
      <c r="N28" s="2"/>
      <c r="O28" s="2"/>
      <c r="P28" s="2"/>
      <c r="Q28" s="2"/>
      <c r="R28" s="2"/>
      <c r="S28" s="2"/>
      <c r="T28" s="2"/>
    </row>
    <row r="29" spans="1:20">
      <c r="A29" s="408" t="s">
        <v>470</v>
      </c>
      <c r="B29" s="409"/>
      <c r="C29" s="409"/>
      <c r="D29" s="410"/>
      <c r="E29" s="326">
        <v>1295</v>
      </c>
      <c r="F29" s="327">
        <v>-58</v>
      </c>
      <c r="G29" s="327" t="s">
        <v>449</v>
      </c>
      <c r="H29" s="327">
        <v>32</v>
      </c>
      <c r="I29" s="327">
        <v>495</v>
      </c>
      <c r="J29" s="327" t="s">
        <v>471</v>
      </c>
      <c r="K29" s="327">
        <v>16</v>
      </c>
      <c r="L29" s="328">
        <v>41</v>
      </c>
      <c r="M29" s="71"/>
      <c r="N29" s="2"/>
      <c r="O29" s="2"/>
      <c r="P29" s="2"/>
      <c r="Q29" s="2"/>
      <c r="R29" s="2"/>
      <c r="S29" s="2"/>
      <c r="T29" s="2"/>
    </row>
    <row r="30" spans="1:20">
      <c r="A30" s="2" t="s">
        <v>472</v>
      </c>
      <c r="B30" s="2"/>
      <c r="C30" s="2"/>
      <c r="D30" s="2"/>
      <c r="E30" s="32"/>
      <c r="F30" s="2"/>
      <c r="G30" s="2"/>
      <c r="H30" s="32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>
      <c r="A31" s="2" t="s">
        <v>473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>
      <c r="A32" s="2" t="s">
        <v>474</v>
      </c>
      <c r="B32" s="2"/>
      <c r="C32" s="2"/>
      <c r="D32" s="2"/>
      <c r="E32" s="3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>
      <c r="A33" s="2" t="s">
        <v>475</v>
      </c>
      <c r="B33" s="2"/>
      <c r="C33" s="2"/>
      <c r="D33" s="2"/>
      <c r="E33" s="3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>
      <c r="A34" s="2" t="s">
        <v>476</v>
      </c>
      <c r="B34" s="2"/>
      <c r="C34" s="2"/>
      <c r="D34" s="2"/>
      <c r="E34" s="3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>
      <c r="A35" s="2" t="s">
        <v>477</v>
      </c>
      <c r="B35" s="2"/>
      <c r="C35" s="2"/>
      <c r="D35" s="2"/>
      <c r="E35" s="3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>
      <c r="A36" s="2"/>
      <c r="B36" s="2"/>
      <c r="C36" s="2"/>
      <c r="D36" s="2"/>
      <c r="E36" s="3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>
      <c r="A37" s="2"/>
      <c r="B37" s="2"/>
      <c r="C37" s="2"/>
      <c r="D37" s="2"/>
      <c r="E37" s="3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</sheetData>
  <mergeCells count="36">
    <mergeCell ref="R3:S3"/>
    <mergeCell ref="A4:D5"/>
    <mergeCell ref="E4:H4"/>
    <mergeCell ref="I4:K4"/>
    <mergeCell ref="L4:L5"/>
    <mergeCell ref="E5:G5"/>
    <mergeCell ref="I5:J5"/>
    <mergeCell ref="A6:A12"/>
    <mergeCell ref="B6:D6"/>
    <mergeCell ref="B7:B12"/>
    <mergeCell ref="C7:D7"/>
    <mergeCell ref="C8:D8"/>
    <mergeCell ref="C9:D9"/>
    <mergeCell ref="C10:D10"/>
    <mergeCell ref="C11:D11"/>
    <mergeCell ref="C12:D12"/>
    <mergeCell ref="A13:D13"/>
    <mergeCell ref="A14:A15"/>
    <mergeCell ref="B14:D14"/>
    <mergeCell ref="B15:D15"/>
    <mergeCell ref="A16:A19"/>
    <mergeCell ref="B16:D16"/>
    <mergeCell ref="B17:D17"/>
    <mergeCell ref="B18:D18"/>
    <mergeCell ref="B19:D19"/>
    <mergeCell ref="A25:A28"/>
    <mergeCell ref="B25:D25"/>
    <mergeCell ref="B28:D28"/>
    <mergeCell ref="A29:D29"/>
    <mergeCell ref="A20:A22"/>
    <mergeCell ref="B20:D20"/>
    <mergeCell ref="B21:D21"/>
    <mergeCell ref="B22:D22"/>
    <mergeCell ref="A23:A24"/>
    <mergeCell ref="B23:D23"/>
    <mergeCell ref="B24:D24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sqref="A1:XFD1048576"/>
    </sheetView>
  </sheetViews>
  <sheetFormatPr defaultRowHeight="13.5"/>
  <cols>
    <col min="1" max="2" width="9.125" style="1" customWidth="1"/>
    <col min="3" max="14" width="8" style="1" customWidth="1"/>
    <col min="15" max="256" width="9" style="1"/>
    <col min="257" max="258" width="9.125" style="1" customWidth="1"/>
    <col min="259" max="270" width="8" style="1" customWidth="1"/>
    <col min="271" max="512" width="9" style="1"/>
    <col min="513" max="514" width="9.125" style="1" customWidth="1"/>
    <col min="515" max="526" width="8" style="1" customWidth="1"/>
    <col min="527" max="768" width="9" style="1"/>
    <col min="769" max="770" width="9.125" style="1" customWidth="1"/>
    <col min="771" max="782" width="8" style="1" customWidth="1"/>
    <col min="783" max="1024" width="9" style="1"/>
    <col min="1025" max="1026" width="9.125" style="1" customWidth="1"/>
    <col min="1027" max="1038" width="8" style="1" customWidth="1"/>
    <col min="1039" max="1280" width="9" style="1"/>
    <col min="1281" max="1282" width="9.125" style="1" customWidth="1"/>
    <col min="1283" max="1294" width="8" style="1" customWidth="1"/>
    <col min="1295" max="1536" width="9" style="1"/>
    <col min="1537" max="1538" width="9.125" style="1" customWidth="1"/>
    <col min="1539" max="1550" width="8" style="1" customWidth="1"/>
    <col min="1551" max="1792" width="9" style="1"/>
    <col min="1793" max="1794" width="9.125" style="1" customWidth="1"/>
    <col min="1795" max="1806" width="8" style="1" customWidth="1"/>
    <col min="1807" max="2048" width="9" style="1"/>
    <col min="2049" max="2050" width="9.125" style="1" customWidth="1"/>
    <col min="2051" max="2062" width="8" style="1" customWidth="1"/>
    <col min="2063" max="2304" width="9" style="1"/>
    <col min="2305" max="2306" width="9.125" style="1" customWidth="1"/>
    <col min="2307" max="2318" width="8" style="1" customWidth="1"/>
    <col min="2319" max="2560" width="9" style="1"/>
    <col min="2561" max="2562" width="9.125" style="1" customWidth="1"/>
    <col min="2563" max="2574" width="8" style="1" customWidth="1"/>
    <col min="2575" max="2816" width="9" style="1"/>
    <col min="2817" max="2818" width="9.125" style="1" customWidth="1"/>
    <col min="2819" max="2830" width="8" style="1" customWidth="1"/>
    <col min="2831" max="3072" width="9" style="1"/>
    <col min="3073" max="3074" width="9.125" style="1" customWidth="1"/>
    <col min="3075" max="3086" width="8" style="1" customWidth="1"/>
    <col min="3087" max="3328" width="9" style="1"/>
    <col min="3329" max="3330" width="9.125" style="1" customWidth="1"/>
    <col min="3331" max="3342" width="8" style="1" customWidth="1"/>
    <col min="3343" max="3584" width="9" style="1"/>
    <col min="3585" max="3586" width="9.125" style="1" customWidth="1"/>
    <col min="3587" max="3598" width="8" style="1" customWidth="1"/>
    <col min="3599" max="3840" width="9" style="1"/>
    <col min="3841" max="3842" width="9.125" style="1" customWidth="1"/>
    <col min="3843" max="3854" width="8" style="1" customWidth="1"/>
    <col min="3855" max="4096" width="9" style="1"/>
    <col min="4097" max="4098" width="9.125" style="1" customWidth="1"/>
    <col min="4099" max="4110" width="8" style="1" customWidth="1"/>
    <col min="4111" max="4352" width="9" style="1"/>
    <col min="4353" max="4354" width="9.125" style="1" customWidth="1"/>
    <col min="4355" max="4366" width="8" style="1" customWidth="1"/>
    <col min="4367" max="4608" width="9" style="1"/>
    <col min="4609" max="4610" width="9.125" style="1" customWidth="1"/>
    <col min="4611" max="4622" width="8" style="1" customWidth="1"/>
    <col min="4623" max="4864" width="9" style="1"/>
    <col min="4865" max="4866" width="9.125" style="1" customWidth="1"/>
    <col min="4867" max="4878" width="8" style="1" customWidth="1"/>
    <col min="4879" max="5120" width="9" style="1"/>
    <col min="5121" max="5122" width="9.125" style="1" customWidth="1"/>
    <col min="5123" max="5134" width="8" style="1" customWidth="1"/>
    <col min="5135" max="5376" width="9" style="1"/>
    <col min="5377" max="5378" width="9.125" style="1" customWidth="1"/>
    <col min="5379" max="5390" width="8" style="1" customWidth="1"/>
    <col min="5391" max="5632" width="9" style="1"/>
    <col min="5633" max="5634" width="9.125" style="1" customWidth="1"/>
    <col min="5635" max="5646" width="8" style="1" customWidth="1"/>
    <col min="5647" max="5888" width="9" style="1"/>
    <col min="5889" max="5890" width="9.125" style="1" customWidth="1"/>
    <col min="5891" max="5902" width="8" style="1" customWidth="1"/>
    <col min="5903" max="6144" width="9" style="1"/>
    <col min="6145" max="6146" width="9.125" style="1" customWidth="1"/>
    <col min="6147" max="6158" width="8" style="1" customWidth="1"/>
    <col min="6159" max="6400" width="9" style="1"/>
    <col min="6401" max="6402" width="9.125" style="1" customWidth="1"/>
    <col min="6403" max="6414" width="8" style="1" customWidth="1"/>
    <col min="6415" max="6656" width="9" style="1"/>
    <col min="6657" max="6658" width="9.125" style="1" customWidth="1"/>
    <col min="6659" max="6670" width="8" style="1" customWidth="1"/>
    <col min="6671" max="6912" width="9" style="1"/>
    <col min="6913" max="6914" width="9.125" style="1" customWidth="1"/>
    <col min="6915" max="6926" width="8" style="1" customWidth="1"/>
    <col min="6927" max="7168" width="9" style="1"/>
    <col min="7169" max="7170" width="9.125" style="1" customWidth="1"/>
    <col min="7171" max="7182" width="8" style="1" customWidth="1"/>
    <col min="7183" max="7424" width="9" style="1"/>
    <col min="7425" max="7426" width="9.125" style="1" customWidth="1"/>
    <col min="7427" max="7438" width="8" style="1" customWidth="1"/>
    <col min="7439" max="7680" width="9" style="1"/>
    <col min="7681" max="7682" width="9.125" style="1" customWidth="1"/>
    <col min="7683" max="7694" width="8" style="1" customWidth="1"/>
    <col min="7695" max="7936" width="9" style="1"/>
    <col min="7937" max="7938" width="9.125" style="1" customWidth="1"/>
    <col min="7939" max="7950" width="8" style="1" customWidth="1"/>
    <col min="7951" max="8192" width="9" style="1"/>
    <col min="8193" max="8194" width="9.125" style="1" customWidth="1"/>
    <col min="8195" max="8206" width="8" style="1" customWidth="1"/>
    <col min="8207" max="8448" width="9" style="1"/>
    <col min="8449" max="8450" width="9.125" style="1" customWidth="1"/>
    <col min="8451" max="8462" width="8" style="1" customWidth="1"/>
    <col min="8463" max="8704" width="9" style="1"/>
    <col min="8705" max="8706" width="9.125" style="1" customWidth="1"/>
    <col min="8707" max="8718" width="8" style="1" customWidth="1"/>
    <col min="8719" max="8960" width="9" style="1"/>
    <col min="8961" max="8962" width="9.125" style="1" customWidth="1"/>
    <col min="8963" max="8974" width="8" style="1" customWidth="1"/>
    <col min="8975" max="9216" width="9" style="1"/>
    <col min="9217" max="9218" width="9.125" style="1" customWidth="1"/>
    <col min="9219" max="9230" width="8" style="1" customWidth="1"/>
    <col min="9231" max="9472" width="9" style="1"/>
    <col min="9473" max="9474" width="9.125" style="1" customWidth="1"/>
    <col min="9475" max="9486" width="8" style="1" customWidth="1"/>
    <col min="9487" max="9728" width="9" style="1"/>
    <col min="9729" max="9730" width="9.125" style="1" customWidth="1"/>
    <col min="9731" max="9742" width="8" style="1" customWidth="1"/>
    <col min="9743" max="9984" width="9" style="1"/>
    <col min="9985" max="9986" width="9.125" style="1" customWidth="1"/>
    <col min="9987" max="9998" width="8" style="1" customWidth="1"/>
    <col min="9999" max="10240" width="9" style="1"/>
    <col min="10241" max="10242" width="9.125" style="1" customWidth="1"/>
    <col min="10243" max="10254" width="8" style="1" customWidth="1"/>
    <col min="10255" max="10496" width="9" style="1"/>
    <col min="10497" max="10498" width="9.125" style="1" customWidth="1"/>
    <col min="10499" max="10510" width="8" style="1" customWidth="1"/>
    <col min="10511" max="10752" width="9" style="1"/>
    <col min="10753" max="10754" width="9.125" style="1" customWidth="1"/>
    <col min="10755" max="10766" width="8" style="1" customWidth="1"/>
    <col min="10767" max="11008" width="9" style="1"/>
    <col min="11009" max="11010" width="9.125" style="1" customWidth="1"/>
    <col min="11011" max="11022" width="8" style="1" customWidth="1"/>
    <col min="11023" max="11264" width="9" style="1"/>
    <col min="11265" max="11266" width="9.125" style="1" customWidth="1"/>
    <col min="11267" max="11278" width="8" style="1" customWidth="1"/>
    <col min="11279" max="11520" width="9" style="1"/>
    <col min="11521" max="11522" width="9.125" style="1" customWidth="1"/>
    <col min="11523" max="11534" width="8" style="1" customWidth="1"/>
    <col min="11535" max="11776" width="9" style="1"/>
    <col min="11777" max="11778" width="9.125" style="1" customWidth="1"/>
    <col min="11779" max="11790" width="8" style="1" customWidth="1"/>
    <col min="11791" max="12032" width="9" style="1"/>
    <col min="12033" max="12034" width="9.125" style="1" customWidth="1"/>
    <col min="12035" max="12046" width="8" style="1" customWidth="1"/>
    <col min="12047" max="12288" width="9" style="1"/>
    <col min="12289" max="12290" width="9.125" style="1" customWidth="1"/>
    <col min="12291" max="12302" width="8" style="1" customWidth="1"/>
    <col min="12303" max="12544" width="9" style="1"/>
    <col min="12545" max="12546" width="9.125" style="1" customWidth="1"/>
    <col min="12547" max="12558" width="8" style="1" customWidth="1"/>
    <col min="12559" max="12800" width="9" style="1"/>
    <col min="12801" max="12802" width="9.125" style="1" customWidth="1"/>
    <col min="12803" max="12814" width="8" style="1" customWidth="1"/>
    <col min="12815" max="13056" width="9" style="1"/>
    <col min="13057" max="13058" width="9.125" style="1" customWidth="1"/>
    <col min="13059" max="13070" width="8" style="1" customWidth="1"/>
    <col min="13071" max="13312" width="9" style="1"/>
    <col min="13313" max="13314" width="9.125" style="1" customWidth="1"/>
    <col min="13315" max="13326" width="8" style="1" customWidth="1"/>
    <col min="13327" max="13568" width="9" style="1"/>
    <col min="13569" max="13570" width="9.125" style="1" customWidth="1"/>
    <col min="13571" max="13582" width="8" style="1" customWidth="1"/>
    <col min="13583" max="13824" width="9" style="1"/>
    <col min="13825" max="13826" width="9.125" style="1" customWidth="1"/>
    <col min="13827" max="13838" width="8" style="1" customWidth="1"/>
    <col min="13839" max="14080" width="9" style="1"/>
    <col min="14081" max="14082" width="9.125" style="1" customWidth="1"/>
    <col min="14083" max="14094" width="8" style="1" customWidth="1"/>
    <col min="14095" max="14336" width="9" style="1"/>
    <col min="14337" max="14338" width="9.125" style="1" customWidth="1"/>
    <col min="14339" max="14350" width="8" style="1" customWidth="1"/>
    <col min="14351" max="14592" width="9" style="1"/>
    <col min="14593" max="14594" width="9.125" style="1" customWidth="1"/>
    <col min="14595" max="14606" width="8" style="1" customWidth="1"/>
    <col min="14607" max="14848" width="9" style="1"/>
    <col min="14849" max="14850" width="9.125" style="1" customWidth="1"/>
    <col min="14851" max="14862" width="8" style="1" customWidth="1"/>
    <col min="14863" max="15104" width="9" style="1"/>
    <col min="15105" max="15106" width="9.125" style="1" customWidth="1"/>
    <col min="15107" max="15118" width="8" style="1" customWidth="1"/>
    <col min="15119" max="15360" width="9" style="1"/>
    <col min="15361" max="15362" width="9.125" style="1" customWidth="1"/>
    <col min="15363" max="15374" width="8" style="1" customWidth="1"/>
    <col min="15375" max="15616" width="9" style="1"/>
    <col min="15617" max="15618" width="9.125" style="1" customWidth="1"/>
    <col min="15619" max="15630" width="8" style="1" customWidth="1"/>
    <col min="15631" max="15872" width="9" style="1"/>
    <col min="15873" max="15874" width="9.125" style="1" customWidth="1"/>
    <col min="15875" max="15886" width="8" style="1" customWidth="1"/>
    <col min="15887" max="16128" width="9" style="1"/>
    <col min="16129" max="16130" width="9.125" style="1" customWidth="1"/>
    <col min="16131" max="16142" width="8" style="1" customWidth="1"/>
    <col min="16143" max="16384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>
      <c r="A2" s="36" t="s">
        <v>478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>
      <c r="A4" s="10" t="s">
        <v>349</v>
      </c>
      <c r="B4" s="11" t="s">
        <v>479</v>
      </c>
      <c r="C4" s="11" t="s">
        <v>480</v>
      </c>
      <c r="D4" s="11" t="s">
        <v>481</v>
      </c>
      <c r="E4" s="11" t="s">
        <v>482</v>
      </c>
      <c r="F4" s="11" t="s">
        <v>483</v>
      </c>
      <c r="G4" s="11" t="s">
        <v>484</v>
      </c>
      <c r="H4" s="11" t="s">
        <v>485</v>
      </c>
      <c r="I4" s="11" t="s">
        <v>486</v>
      </c>
      <c r="J4" s="11" t="s">
        <v>487</v>
      </c>
      <c r="K4" s="11" t="s">
        <v>488</v>
      </c>
      <c r="L4" s="11" t="s">
        <v>489</v>
      </c>
      <c r="M4" s="11" t="s">
        <v>490</v>
      </c>
      <c r="N4" s="11" t="s">
        <v>491</v>
      </c>
    </row>
    <row r="5" spans="1:1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1:15">
      <c r="A6" s="23" t="s">
        <v>15</v>
      </c>
      <c r="B6" s="112">
        <f>SUM(C6:N6)</f>
        <v>19900</v>
      </c>
      <c r="C6" s="112">
        <v>782</v>
      </c>
      <c r="D6" s="112">
        <v>770</v>
      </c>
      <c r="E6" s="112">
        <v>1250</v>
      </c>
      <c r="F6" s="112">
        <v>1982</v>
      </c>
      <c r="G6" s="112">
        <v>1758</v>
      </c>
      <c r="H6" s="112">
        <v>1438</v>
      </c>
      <c r="I6" s="112">
        <v>1496</v>
      </c>
      <c r="J6" s="112">
        <v>1373</v>
      </c>
      <c r="K6" s="112">
        <v>1211</v>
      </c>
      <c r="L6" s="112">
        <v>1762</v>
      </c>
      <c r="M6" s="112">
        <v>4892</v>
      </c>
      <c r="N6" s="331">
        <v>1186</v>
      </c>
    </row>
    <row r="7" spans="1:15">
      <c r="A7" s="65" t="s">
        <v>16</v>
      </c>
      <c r="B7" s="332">
        <f>SUM(C7:N7)</f>
        <v>15837</v>
      </c>
      <c r="C7" s="332">
        <v>495</v>
      </c>
      <c r="D7" s="332">
        <v>746</v>
      </c>
      <c r="E7" s="332">
        <v>991</v>
      </c>
      <c r="F7" s="332">
        <v>1416</v>
      </c>
      <c r="G7" s="332">
        <v>1338</v>
      </c>
      <c r="H7" s="332">
        <v>1242</v>
      </c>
      <c r="I7" s="332">
        <v>985</v>
      </c>
      <c r="J7" s="332">
        <v>2290</v>
      </c>
      <c r="K7" s="332">
        <v>1115</v>
      </c>
      <c r="L7" s="332">
        <v>2431</v>
      </c>
      <c r="M7" s="332">
        <v>1980</v>
      </c>
      <c r="N7" s="333">
        <v>808</v>
      </c>
      <c r="O7" s="334"/>
    </row>
    <row r="8" spans="1:15">
      <c r="A8" s="65" t="s">
        <v>17</v>
      </c>
      <c r="B8" s="68">
        <f>SUM(C8:N8)</f>
        <v>18654</v>
      </c>
      <c r="C8" s="68">
        <v>847</v>
      </c>
      <c r="D8" s="68">
        <v>1221</v>
      </c>
      <c r="E8" s="68">
        <v>1224</v>
      </c>
      <c r="F8" s="68">
        <v>2185</v>
      </c>
      <c r="G8" s="68">
        <v>1635</v>
      </c>
      <c r="H8" s="68">
        <v>1350</v>
      </c>
      <c r="I8" s="68">
        <v>1023</v>
      </c>
      <c r="J8" s="68">
        <v>1060</v>
      </c>
      <c r="K8" s="68">
        <v>1651</v>
      </c>
      <c r="L8" s="68">
        <v>1983</v>
      </c>
      <c r="M8" s="68">
        <v>3709</v>
      </c>
      <c r="N8" s="115">
        <v>766</v>
      </c>
      <c r="O8" s="334"/>
    </row>
    <row r="9" spans="1:15">
      <c r="A9" s="65" t="s">
        <v>18</v>
      </c>
      <c r="B9" s="63">
        <f>SUM(C9:N9)</f>
        <v>17027</v>
      </c>
      <c r="C9" s="63">
        <v>904</v>
      </c>
      <c r="D9" s="63">
        <v>1162</v>
      </c>
      <c r="E9" s="63">
        <v>1515</v>
      </c>
      <c r="F9" s="63">
        <v>2025</v>
      </c>
      <c r="G9" s="63">
        <v>1475</v>
      </c>
      <c r="H9" s="63">
        <v>1206</v>
      </c>
      <c r="I9" s="63">
        <v>952</v>
      </c>
      <c r="J9" s="63">
        <v>875</v>
      </c>
      <c r="K9" s="63">
        <v>1171</v>
      </c>
      <c r="L9" s="63">
        <v>1519</v>
      </c>
      <c r="M9" s="63">
        <v>3495</v>
      </c>
      <c r="N9" s="265">
        <v>728</v>
      </c>
      <c r="O9" s="334"/>
    </row>
    <row r="10" spans="1:15">
      <c r="A10" s="65" t="s">
        <v>19</v>
      </c>
      <c r="B10" s="63">
        <v>19087</v>
      </c>
      <c r="C10" s="63">
        <v>823</v>
      </c>
      <c r="D10" s="63">
        <v>1201</v>
      </c>
      <c r="E10" s="63">
        <v>1321</v>
      </c>
      <c r="F10" s="63">
        <v>1725</v>
      </c>
      <c r="G10" s="63">
        <v>1750</v>
      </c>
      <c r="H10" s="63">
        <v>1510</v>
      </c>
      <c r="I10" s="63">
        <v>1153</v>
      </c>
      <c r="J10" s="63">
        <v>1187</v>
      </c>
      <c r="K10" s="63">
        <v>1330</v>
      </c>
      <c r="L10" s="63">
        <v>1401</v>
      </c>
      <c r="M10" s="63">
        <v>4506</v>
      </c>
      <c r="N10" s="265">
        <v>1180</v>
      </c>
      <c r="O10" s="334"/>
    </row>
    <row r="11" spans="1:15">
      <c r="A11" s="65" t="s">
        <v>20</v>
      </c>
      <c r="B11" s="63">
        <f>SUM(C11:N11)</f>
        <v>19096</v>
      </c>
      <c r="C11" s="63">
        <v>1200</v>
      </c>
      <c r="D11" s="63">
        <v>1376</v>
      </c>
      <c r="E11" s="63">
        <v>1331</v>
      </c>
      <c r="F11" s="63">
        <v>1432</v>
      </c>
      <c r="G11" s="63">
        <v>1961</v>
      </c>
      <c r="H11" s="63">
        <v>1375</v>
      </c>
      <c r="I11" s="63">
        <v>1219</v>
      </c>
      <c r="J11" s="63">
        <v>1221</v>
      </c>
      <c r="K11" s="63">
        <v>1226</v>
      </c>
      <c r="L11" s="63">
        <v>1735</v>
      </c>
      <c r="M11" s="63">
        <v>4093</v>
      </c>
      <c r="N11" s="265">
        <v>927</v>
      </c>
      <c r="O11" s="334"/>
    </row>
    <row r="12" spans="1:15">
      <c r="A12" s="3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5"/>
    </row>
    <row r="13" spans="1:15">
      <c r="A13" s="114" t="s">
        <v>492</v>
      </c>
      <c r="B13" s="114"/>
      <c r="C13" s="114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>
      <c r="A18" s="36" t="s">
        <v>493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5">
      <c r="A20" s="10" t="s">
        <v>349</v>
      </c>
      <c r="B20" s="11" t="s">
        <v>479</v>
      </c>
      <c r="C20" s="11" t="s">
        <v>480</v>
      </c>
      <c r="D20" s="11" t="s">
        <v>481</v>
      </c>
      <c r="E20" s="11" t="s">
        <v>482</v>
      </c>
      <c r="F20" s="11" t="s">
        <v>483</v>
      </c>
      <c r="G20" s="11" t="s">
        <v>484</v>
      </c>
      <c r="H20" s="11" t="s">
        <v>485</v>
      </c>
      <c r="I20" s="11" t="s">
        <v>486</v>
      </c>
      <c r="J20" s="11" t="s">
        <v>487</v>
      </c>
      <c r="K20" s="11" t="s">
        <v>488</v>
      </c>
      <c r="L20" s="11" t="s">
        <v>489</v>
      </c>
      <c r="M20" s="11" t="s">
        <v>490</v>
      </c>
      <c r="N20" s="11" t="s">
        <v>491</v>
      </c>
    </row>
    <row r="21" spans="1:1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</row>
    <row r="22" spans="1:15">
      <c r="A22" s="23" t="s">
        <v>15</v>
      </c>
      <c r="B22" s="112">
        <v>113530</v>
      </c>
      <c r="C22" s="112">
        <v>3851</v>
      </c>
      <c r="D22" s="112">
        <v>2754</v>
      </c>
      <c r="E22" s="112">
        <v>6160</v>
      </c>
      <c r="F22" s="112">
        <v>8458</v>
      </c>
      <c r="G22" s="112">
        <v>14859</v>
      </c>
      <c r="H22" s="112">
        <v>13292</v>
      </c>
      <c r="I22" s="112">
        <v>29453</v>
      </c>
      <c r="J22" s="112">
        <v>15202</v>
      </c>
      <c r="K22" s="112">
        <v>4906</v>
      </c>
      <c r="L22" s="112">
        <v>8033</v>
      </c>
      <c r="M22" s="112">
        <v>3995</v>
      </c>
      <c r="N22" s="113">
        <v>2567</v>
      </c>
    </row>
    <row r="23" spans="1:15">
      <c r="A23" s="65" t="s">
        <v>16</v>
      </c>
      <c r="B23" s="112">
        <f>SUM(C23:N23)</f>
        <v>99888</v>
      </c>
      <c r="C23" s="112">
        <v>2844</v>
      </c>
      <c r="D23" s="112">
        <v>3149</v>
      </c>
      <c r="E23" s="112">
        <v>3806</v>
      </c>
      <c r="F23" s="112">
        <v>6680</v>
      </c>
      <c r="G23" s="112">
        <v>11080</v>
      </c>
      <c r="H23" s="112">
        <v>10826</v>
      </c>
      <c r="I23" s="112">
        <v>26705</v>
      </c>
      <c r="J23" s="112">
        <v>15314</v>
      </c>
      <c r="K23" s="112">
        <v>5921</v>
      </c>
      <c r="L23" s="112">
        <v>7152</v>
      </c>
      <c r="M23" s="112">
        <v>4130</v>
      </c>
      <c r="N23" s="113">
        <v>2281</v>
      </c>
    </row>
    <row r="24" spans="1:15">
      <c r="A24" s="65" t="s">
        <v>17</v>
      </c>
      <c r="B24" s="112">
        <f>SUM(C24:N24)</f>
        <v>102603</v>
      </c>
      <c r="C24" s="112">
        <v>4001</v>
      </c>
      <c r="D24" s="112">
        <v>2633</v>
      </c>
      <c r="E24" s="112">
        <v>4601</v>
      </c>
      <c r="F24" s="112">
        <v>6724</v>
      </c>
      <c r="G24" s="112">
        <v>11398</v>
      </c>
      <c r="H24" s="112">
        <v>10762</v>
      </c>
      <c r="I24" s="112">
        <v>27549</v>
      </c>
      <c r="J24" s="112">
        <v>15856</v>
      </c>
      <c r="K24" s="112">
        <v>5032</v>
      </c>
      <c r="L24" s="112">
        <v>7478</v>
      </c>
      <c r="M24" s="112">
        <v>3894</v>
      </c>
      <c r="N24" s="113">
        <v>2675</v>
      </c>
    </row>
    <row r="25" spans="1:15">
      <c r="A25" s="65" t="s">
        <v>18</v>
      </c>
      <c r="B25" s="71">
        <f>SUM(C25:N25)</f>
        <v>97114</v>
      </c>
      <c r="C25" s="71">
        <v>3718</v>
      </c>
      <c r="D25" s="71">
        <v>2568</v>
      </c>
      <c r="E25" s="71">
        <v>5382</v>
      </c>
      <c r="F25" s="71">
        <v>6743</v>
      </c>
      <c r="G25" s="71">
        <v>12939</v>
      </c>
      <c r="H25" s="71">
        <v>10271</v>
      </c>
      <c r="I25" s="71">
        <v>23029</v>
      </c>
      <c r="J25" s="71">
        <v>13297</v>
      </c>
      <c r="K25" s="71">
        <v>4652</v>
      </c>
      <c r="L25" s="71">
        <v>6295</v>
      </c>
      <c r="M25" s="71">
        <v>3655</v>
      </c>
      <c r="N25" s="272">
        <v>4565</v>
      </c>
    </row>
    <row r="26" spans="1:15">
      <c r="A26" s="65" t="s">
        <v>19</v>
      </c>
      <c r="B26" s="63">
        <f>SUM(C26:N26)</f>
        <v>108816</v>
      </c>
      <c r="C26" s="63">
        <v>4622</v>
      </c>
      <c r="D26" s="63">
        <v>2662</v>
      </c>
      <c r="E26" s="63">
        <v>5141</v>
      </c>
      <c r="F26" s="63">
        <v>8030</v>
      </c>
      <c r="G26" s="63">
        <v>14410</v>
      </c>
      <c r="H26" s="63">
        <v>11789</v>
      </c>
      <c r="I26" s="63">
        <v>24605</v>
      </c>
      <c r="J26" s="63">
        <v>14132</v>
      </c>
      <c r="K26" s="63">
        <v>6930</v>
      </c>
      <c r="L26" s="63">
        <v>7527</v>
      </c>
      <c r="M26" s="63">
        <v>5106</v>
      </c>
      <c r="N26" s="265">
        <v>3862</v>
      </c>
      <c r="O26" s="334"/>
    </row>
    <row r="27" spans="1:15">
      <c r="A27" s="65" t="s">
        <v>20</v>
      </c>
      <c r="B27" s="63">
        <v>110819</v>
      </c>
      <c r="C27" s="63">
        <v>2866</v>
      </c>
      <c r="D27" s="63">
        <v>3009</v>
      </c>
      <c r="E27" s="63">
        <v>7813</v>
      </c>
      <c r="F27" s="63">
        <v>8032</v>
      </c>
      <c r="G27" s="63">
        <v>12903</v>
      </c>
      <c r="H27" s="63">
        <v>13396</v>
      </c>
      <c r="I27" s="63">
        <v>23666</v>
      </c>
      <c r="J27" s="63">
        <v>15157</v>
      </c>
      <c r="K27" s="63">
        <v>6467</v>
      </c>
      <c r="L27" s="63">
        <v>8909</v>
      </c>
      <c r="M27" s="63">
        <v>4034</v>
      </c>
      <c r="N27" s="265">
        <v>4567</v>
      </c>
      <c r="O27" s="334"/>
    </row>
    <row r="28" spans="1:15">
      <c r="A28" s="3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5"/>
    </row>
    <row r="29" spans="1:15">
      <c r="A29" s="2" t="s">
        <v>494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5">
      <c r="A34" s="36" t="s">
        <v>495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5">
      <c r="A36" s="10" t="s">
        <v>349</v>
      </c>
      <c r="B36" s="11" t="s">
        <v>479</v>
      </c>
      <c r="C36" s="11" t="s">
        <v>480</v>
      </c>
      <c r="D36" s="11" t="s">
        <v>481</v>
      </c>
      <c r="E36" s="11" t="s">
        <v>482</v>
      </c>
      <c r="F36" s="11" t="s">
        <v>483</v>
      </c>
      <c r="G36" s="11" t="s">
        <v>484</v>
      </c>
      <c r="H36" s="11" t="s">
        <v>485</v>
      </c>
      <c r="I36" s="11" t="s">
        <v>486</v>
      </c>
      <c r="J36" s="11" t="s">
        <v>487</v>
      </c>
      <c r="K36" s="11" t="s">
        <v>488</v>
      </c>
      <c r="L36" s="11" t="s">
        <v>489</v>
      </c>
      <c r="M36" s="11" t="s">
        <v>490</v>
      </c>
      <c r="N36" s="11" t="s">
        <v>491</v>
      </c>
    </row>
    <row r="37" spans="1:1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</row>
    <row r="38" spans="1:15">
      <c r="A38" s="23" t="s">
        <v>15</v>
      </c>
      <c r="B38" s="66">
        <f>SUM(C38:N38)</f>
        <v>368784</v>
      </c>
      <c r="C38" s="112">
        <v>19237</v>
      </c>
      <c r="D38" s="112">
        <v>17652</v>
      </c>
      <c r="E38" s="112">
        <v>27704</v>
      </c>
      <c r="F38" s="112">
        <v>26786</v>
      </c>
      <c r="G38" s="112">
        <v>45119</v>
      </c>
      <c r="H38" s="112">
        <v>29872</v>
      </c>
      <c r="I38" s="112">
        <v>36432</v>
      </c>
      <c r="J38" s="112">
        <v>58792</v>
      </c>
      <c r="K38" s="112">
        <v>26851</v>
      </c>
      <c r="L38" s="112">
        <v>41444</v>
      </c>
      <c r="M38" s="112">
        <v>26868</v>
      </c>
      <c r="N38" s="113">
        <v>12027</v>
      </c>
    </row>
    <row r="39" spans="1:15">
      <c r="A39" s="65" t="s">
        <v>16</v>
      </c>
      <c r="B39" s="92">
        <v>372273</v>
      </c>
      <c r="C39" s="92">
        <v>14612</v>
      </c>
      <c r="D39" s="92">
        <v>16940</v>
      </c>
      <c r="E39" s="92">
        <v>24993</v>
      </c>
      <c r="F39" s="92">
        <v>22726</v>
      </c>
      <c r="G39" s="92">
        <v>42816</v>
      </c>
      <c r="H39" s="92">
        <v>28837</v>
      </c>
      <c r="I39" s="92">
        <v>57127</v>
      </c>
      <c r="J39" s="92">
        <v>64993</v>
      </c>
      <c r="K39" s="92">
        <v>25391</v>
      </c>
      <c r="L39" s="92">
        <v>38184</v>
      </c>
      <c r="M39" s="92">
        <v>25540</v>
      </c>
      <c r="N39" s="94">
        <v>10114</v>
      </c>
    </row>
    <row r="40" spans="1:15">
      <c r="A40" s="65" t="s">
        <v>17</v>
      </c>
      <c r="B40" s="68">
        <v>363808</v>
      </c>
      <c r="C40" s="68">
        <v>13526</v>
      </c>
      <c r="D40" s="68">
        <v>16260</v>
      </c>
      <c r="E40" s="68">
        <v>25991</v>
      </c>
      <c r="F40" s="68">
        <v>24500</v>
      </c>
      <c r="G40" s="68">
        <v>40137</v>
      </c>
      <c r="H40" s="68">
        <v>25048</v>
      </c>
      <c r="I40" s="68">
        <v>40089</v>
      </c>
      <c r="J40" s="68">
        <v>76567</v>
      </c>
      <c r="K40" s="68">
        <v>28182</v>
      </c>
      <c r="L40" s="68">
        <v>38250</v>
      </c>
      <c r="M40" s="68">
        <v>25466</v>
      </c>
      <c r="N40" s="115">
        <v>9792</v>
      </c>
    </row>
    <row r="41" spans="1:15">
      <c r="A41" s="65" t="s">
        <v>18</v>
      </c>
      <c r="B41" s="68">
        <v>367326</v>
      </c>
      <c r="C41" s="68">
        <v>15116</v>
      </c>
      <c r="D41" s="68">
        <v>16983</v>
      </c>
      <c r="E41" s="68">
        <v>22923</v>
      </c>
      <c r="F41" s="68">
        <v>23235</v>
      </c>
      <c r="G41" s="68">
        <v>35090</v>
      </c>
      <c r="H41" s="68">
        <v>25515</v>
      </c>
      <c r="I41" s="68">
        <v>44016</v>
      </c>
      <c r="J41" s="68">
        <v>79973</v>
      </c>
      <c r="K41" s="68">
        <v>28663</v>
      </c>
      <c r="L41" s="68">
        <v>36144</v>
      </c>
      <c r="M41" s="68">
        <v>28845</v>
      </c>
      <c r="N41" s="115">
        <v>10823</v>
      </c>
    </row>
    <row r="42" spans="1:15">
      <c r="A42" s="65" t="s">
        <v>19</v>
      </c>
      <c r="B42" s="63">
        <f>SUM(C42:N42)</f>
        <v>361556</v>
      </c>
      <c r="C42" s="63">
        <v>13970</v>
      </c>
      <c r="D42" s="63">
        <v>16531</v>
      </c>
      <c r="E42" s="63">
        <v>25405</v>
      </c>
      <c r="F42" s="63">
        <v>24537</v>
      </c>
      <c r="G42" s="63">
        <v>36915</v>
      </c>
      <c r="H42" s="63">
        <v>27008</v>
      </c>
      <c r="I42" s="63">
        <v>37173</v>
      </c>
      <c r="J42" s="63">
        <v>78236</v>
      </c>
      <c r="K42" s="63">
        <v>24140</v>
      </c>
      <c r="L42" s="63">
        <v>36825</v>
      </c>
      <c r="M42" s="63">
        <v>30877</v>
      </c>
      <c r="N42" s="265">
        <v>9939</v>
      </c>
      <c r="O42" s="334"/>
    </row>
    <row r="43" spans="1:15">
      <c r="A43" s="65" t="s">
        <v>20</v>
      </c>
      <c r="B43" s="63">
        <f>SUM(C43:N43)</f>
        <v>368584</v>
      </c>
      <c r="C43" s="63">
        <v>13163</v>
      </c>
      <c r="D43" s="63">
        <v>17111</v>
      </c>
      <c r="E43" s="63">
        <v>22947</v>
      </c>
      <c r="F43" s="63">
        <v>26246</v>
      </c>
      <c r="G43" s="63">
        <v>41178</v>
      </c>
      <c r="H43" s="63">
        <v>25050</v>
      </c>
      <c r="I43" s="63">
        <v>53271</v>
      </c>
      <c r="J43" s="63">
        <v>90743</v>
      </c>
      <c r="K43" s="63">
        <v>27481</v>
      </c>
      <c r="L43" s="63">
        <v>27727</v>
      </c>
      <c r="M43" s="63">
        <v>18638</v>
      </c>
      <c r="N43" s="265">
        <v>5029</v>
      </c>
      <c r="O43" s="334"/>
    </row>
    <row r="44" spans="1:15">
      <c r="A44" s="34"/>
      <c r="B44" s="33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5"/>
    </row>
    <row r="45" spans="1:15">
      <c r="A45" s="2" t="s">
        <v>496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topLeftCell="A13" workbookViewId="0">
      <selection sqref="A1:XFD1048576"/>
    </sheetView>
  </sheetViews>
  <sheetFormatPr defaultRowHeight="13.5"/>
  <cols>
    <col min="1" max="1" width="5.25" style="1" customWidth="1"/>
    <col min="2" max="4" width="9.625" style="1" customWidth="1"/>
    <col min="5" max="5" width="7.125" style="1" customWidth="1"/>
    <col min="6" max="10" width="6.625" style="1" customWidth="1"/>
    <col min="11" max="11" width="7.125" style="1" customWidth="1"/>
    <col min="12" max="13" width="6.625" style="1" customWidth="1"/>
    <col min="14" max="25" width="4.75" style="1" customWidth="1"/>
    <col min="26" max="26" width="11.25" style="1" customWidth="1"/>
    <col min="27" max="256" width="9" style="1"/>
    <col min="257" max="257" width="5.25" style="1" customWidth="1"/>
    <col min="258" max="260" width="9.625" style="1" customWidth="1"/>
    <col min="261" max="261" width="7.125" style="1" customWidth="1"/>
    <col min="262" max="266" width="6.625" style="1" customWidth="1"/>
    <col min="267" max="267" width="7.125" style="1" customWidth="1"/>
    <col min="268" max="269" width="6.625" style="1" customWidth="1"/>
    <col min="270" max="281" width="4.75" style="1" customWidth="1"/>
    <col min="282" max="282" width="11.25" style="1" customWidth="1"/>
    <col min="283" max="512" width="9" style="1"/>
    <col min="513" max="513" width="5.25" style="1" customWidth="1"/>
    <col min="514" max="516" width="9.625" style="1" customWidth="1"/>
    <col min="517" max="517" width="7.125" style="1" customWidth="1"/>
    <col min="518" max="522" width="6.625" style="1" customWidth="1"/>
    <col min="523" max="523" width="7.125" style="1" customWidth="1"/>
    <col min="524" max="525" width="6.625" style="1" customWidth="1"/>
    <col min="526" max="537" width="4.75" style="1" customWidth="1"/>
    <col min="538" max="538" width="11.25" style="1" customWidth="1"/>
    <col min="539" max="768" width="9" style="1"/>
    <col min="769" max="769" width="5.25" style="1" customWidth="1"/>
    <col min="770" max="772" width="9.625" style="1" customWidth="1"/>
    <col min="773" max="773" width="7.125" style="1" customWidth="1"/>
    <col min="774" max="778" width="6.625" style="1" customWidth="1"/>
    <col min="779" max="779" width="7.125" style="1" customWidth="1"/>
    <col min="780" max="781" width="6.625" style="1" customWidth="1"/>
    <col min="782" max="793" width="4.75" style="1" customWidth="1"/>
    <col min="794" max="794" width="11.25" style="1" customWidth="1"/>
    <col min="795" max="1024" width="9" style="1"/>
    <col min="1025" max="1025" width="5.25" style="1" customWidth="1"/>
    <col min="1026" max="1028" width="9.625" style="1" customWidth="1"/>
    <col min="1029" max="1029" width="7.125" style="1" customWidth="1"/>
    <col min="1030" max="1034" width="6.625" style="1" customWidth="1"/>
    <col min="1035" max="1035" width="7.125" style="1" customWidth="1"/>
    <col min="1036" max="1037" width="6.625" style="1" customWidth="1"/>
    <col min="1038" max="1049" width="4.75" style="1" customWidth="1"/>
    <col min="1050" max="1050" width="11.25" style="1" customWidth="1"/>
    <col min="1051" max="1280" width="9" style="1"/>
    <col min="1281" max="1281" width="5.25" style="1" customWidth="1"/>
    <col min="1282" max="1284" width="9.625" style="1" customWidth="1"/>
    <col min="1285" max="1285" width="7.125" style="1" customWidth="1"/>
    <col min="1286" max="1290" width="6.625" style="1" customWidth="1"/>
    <col min="1291" max="1291" width="7.125" style="1" customWidth="1"/>
    <col min="1292" max="1293" width="6.625" style="1" customWidth="1"/>
    <col min="1294" max="1305" width="4.75" style="1" customWidth="1"/>
    <col min="1306" max="1306" width="11.25" style="1" customWidth="1"/>
    <col min="1307" max="1536" width="9" style="1"/>
    <col min="1537" max="1537" width="5.25" style="1" customWidth="1"/>
    <col min="1538" max="1540" width="9.625" style="1" customWidth="1"/>
    <col min="1541" max="1541" width="7.125" style="1" customWidth="1"/>
    <col min="1542" max="1546" width="6.625" style="1" customWidth="1"/>
    <col min="1547" max="1547" width="7.125" style="1" customWidth="1"/>
    <col min="1548" max="1549" width="6.625" style="1" customWidth="1"/>
    <col min="1550" max="1561" width="4.75" style="1" customWidth="1"/>
    <col min="1562" max="1562" width="11.25" style="1" customWidth="1"/>
    <col min="1563" max="1792" width="9" style="1"/>
    <col min="1793" max="1793" width="5.25" style="1" customWidth="1"/>
    <col min="1794" max="1796" width="9.625" style="1" customWidth="1"/>
    <col min="1797" max="1797" width="7.125" style="1" customWidth="1"/>
    <col min="1798" max="1802" width="6.625" style="1" customWidth="1"/>
    <col min="1803" max="1803" width="7.125" style="1" customWidth="1"/>
    <col min="1804" max="1805" width="6.625" style="1" customWidth="1"/>
    <col min="1806" max="1817" width="4.75" style="1" customWidth="1"/>
    <col min="1818" max="1818" width="11.25" style="1" customWidth="1"/>
    <col min="1819" max="2048" width="9" style="1"/>
    <col min="2049" max="2049" width="5.25" style="1" customWidth="1"/>
    <col min="2050" max="2052" width="9.625" style="1" customWidth="1"/>
    <col min="2053" max="2053" width="7.125" style="1" customWidth="1"/>
    <col min="2054" max="2058" width="6.625" style="1" customWidth="1"/>
    <col min="2059" max="2059" width="7.125" style="1" customWidth="1"/>
    <col min="2060" max="2061" width="6.625" style="1" customWidth="1"/>
    <col min="2062" max="2073" width="4.75" style="1" customWidth="1"/>
    <col min="2074" max="2074" width="11.25" style="1" customWidth="1"/>
    <col min="2075" max="2304" width="9" style="1"/>
    <col min="2305" max="2305" width="5.25" style="1" customWidth="1"/>
    <col min="2306" max="2308" width="9.625" style="1" customWidth="1"/>
    <col min="2309" max="2309" width="7.125" style="1" customWidth="1"/>
    <col min="2310" max="2314" width="6.625" style="1" customWidth="1"/>
    <col min="2315" max="2315" width="7.125" style="1" customWidth="1"/>
    <col min="2316" max="2317" width="6.625" style="1" customWidth="1"/>
    <col min="2318" max="2329" width="4.75" style="1" customWidth="1"/>
    <col min="2330" max="2330" width="11.25" style="1" customWidth="1"/>
    <col min="2331" max="2560" width="9" style="1"/>
    <col min="2561" max="2561" width="5.25" style="1" customWidth="1"/>
    <col min="2562" max="2564" width="9.625" style="1" customWidth="1"/>
    <col min="2565" max="2565" width="7.125" style="1" customWidth="1"/>
    <col min="2566" max="2570" width="6.625" style="1" customWidth="1"/>
    <col min="2571" max="2571" width="7.125" style="1" customWidth="1"/>
    <col min="2572" max="2573" width="6.625" style="1" customWidth="1"/>
    <col min="2574" max="2585" width="4.75" style="1" customWidth="1"/>
    <col min="2586" max="2586" width="11.25" style="1" customWidth="1"/>
    <col min="2587" max="2816" width="9" style="1"/>
    <col min="2817" max="2817" width="5.25" style="1" customWidth="1"/>
    <col min="2818" max="2820" width="9.625" style="1" customWidth="1"/>
    <col min="2821" max="2821" width="7.125" style="1" customWidth="1"/>
    <col min="2822" max="2826" width="6.625" style="1" customWidth="1"/>
    <col min="2827" max="2827" width="7.125" style="1" customWidth="1"/>
    <col min="2828" max="2829" width="6.625" style="1" customWidth="1"/>
    <col min="2830" max="2841" width="4.75" style="1" customWidth="1"/>
    <col min="2842" max="2842" width="11.25" style="1" customWidth="1"/>
    <col min="2843" max="3072" width="9" style="1"/>
    <col min="3073" max="3073" width="5.25" style="1" customWidth="1"/>
    <col min="3074" max="3076" width="9.625" style="1" customWidth="1"/>
    <col min="3077" max="3077" width="7.125" style="1" customWidth="1"/>
    <col min="3078" max="3082" width="6.625" style="1" customWidth="1"/>
    <col min="3083" max="3083" width="7.125" style="1" customWidth="1"/>
    <col min="3084" max="3085" width="6.625" style="1" customWidth="1"/>
    <col min="3086" max="3097" width="4.75" style="1" customWidth="1"/>
    <col min="3098" max="3098" width="11.25" style="1" customWidth="1"/>
    <col min="3099" max="3328" width="9" style="1"/>
    <col min="3329" max="3329" width="5.25" style="1" customWidth="1"/>
    <col min="3330" max="3332" width="9.625" style="1" customWidth="1"/>
    <col min="3333" max="3333" width="7.125" style="1" customWidth="1"/>
    <col min="3334" max="3338" width="6.625" style="1" customWidth="1"/>
    <col min="3339" max="3339" width="7.125" style="1" customWidth="1"/>
    <col min="3340" max="3341" width="6.625" style="1" customWidth="1"/>
    <col min="3342" max="3353" width="4.75" style="1" customWidth="1"/>
    <col min="3354" max="3354" width="11.25" style="1" customWidth="1"/>
    <col min="3355" max="3584" width="9" style="1"/>
    <col min="3585" max="3585" width="5.25" style="1" customWidth="1"/>
    <col min="3586" max="3588" width="9.625" style="1" customWidth="1"/>
    <col min="3589" max="3589" width="7.125" style="1" customWidth="1"/>
    <col min="3590" max="3594" width="6.625" style="1" customWidth="1"/>
    <col min="3595" max="3595" width="7.125" style="1" customWidth="1"/>
    <col min="3596" max="3597" width="6.625" style="1" customWidth="1"/>
    <col min="3598" max="3609" width="4.75" style="1" customWidth="1"/>
    <col min="3610" max="3610" width="11.25" style="1" customWidth="1"/>
    <col min="3611" max="3840" width="9" style="1"/>
    <col min="3841" max="3841" width="5.25" style="1" customWidth="1"/>
    <col min="3842" max="3844" width="9.625" style="1" customWidth="1"/>
    <col min="3845" max="3845" width="7.125" style="1" customWidth="1"/>
    <col min="3846" max="3850" width="6.625" style="1" customWidth="1"/>
    <col min="3851" max="3851" width="7.125" style="1" customWidth="1"/>
    <col min="3852" max="3853" width="6.625" style="1" customWidth="1"/>
    <col min="3854" max="3865" width="4.75" style="1" customWidth="1"/>
    <col min="3866" max="3866" width="11.25" style="1" customWidth="1"/>
    <col min="3867" max="4096" width="9" style="1"/>
    <col min="4097" max="4097" width="5.25" style="1" customWidth="1"/>
    <col min="4098" max="4100" width="9.625" style="1" customWidth="1"/>
    <col min="4101" max="4101" width="7.125" style="1" customWidth="1"/>
    <col min="4102" max="4106" width="6.625" style="1" customWidth="1"/>
    <col min="4107" max="4107" width="7.125" style="1" customWidth="1"/>
    <col min="4108" max="4109" width="6.625" style="1" customWidth="1"/>
    <col min="4110" max="4121" width="4.75" style="1" customWidth="1"/>
    <col min="4122" max="4122" width="11.25" style="1" customWidth="1"/>
    <col min="4123" max="4352" width="9" style="1"/>
    <col min="4353" max="4353" width="5.25" style="1" customWidth="1"/>
    <col min="4354" max="4356" width="9.625" style="1" customWidth="1"/>
    <col min="4357" max="4357" width="7.125" style="1" customWidth="1"/>
    <col min="4358" max="4362" width="6.625" style="1" customWidth="1"/>
    <col min="4363" max="4363" width="7.125" style="1" customWidth="1"/>
    <col min="4364" max="4365" width="6.625" style="1" customWidth="1"/>
    <col min="4366" max="4377" width="4.75" style="1" customWidth="1"/>
    <col min="4378" max="4378" width="11.25" style="1" customWidth="1"/>
    <col min="4379" max="4608" width="9" style="1"/>
    <col min="4609" max="4609" width="5.25" style="1" customWidth="1"/>
    <col min="4610" max="4612" width="9.625" style="1" customWidth="1"/>
    <col min="4613" max="4613" width="7.125" style="1" customWidth="1"/>
    <col min="4614" max="4618" width="6.625" style="1" customWidth="1"/>
    <col min="4619" max="4619" width="7.125" style="1" customWidth="1"/>
    <col min="4620" max="4621" width="6.625" style="1" customWidth="1"/>
    <col min="4622" max="4633" width="4.75" style="1" customWidth="1"/>
    <col min="4634" max="4634" width="11.25" style="1" customWidth="1"/>
    <col min="4635" max="4864" width="9" style="1"/>
    <col min="4865" max="4865" width="5.25" style="1" customWidth="1"/>
    <col min="4866" max="4868" width="9.625" style="1" customWidth="1"/>
    <col min="4869" max="4869" width="7.125" style="1" customWidth="1"/>
    <col min="4870" max="4874" width="6.625" style="1" customWidth="1"/>
    <col min="4875" max="4875" width="7.125" style="1" customWidth="1"/>
    <col min="4876" max="4877" width="6.625" style="1" customWidth="1"/>
    <col min="4878" max="4889" width="4.75" style="1" customWidth="1"/>
    <col min="4890" max="4890" width="11.25" style="1" customWidth="1"/>
    <col min="4891" max="5120" width="9" style="1"/>
    <col min="5121" max="5121" width="5.25" style="1" customWidth="1"/>
    <col min="5122" max="5124" width="9.625" style="1" customWidth="1"/>
    <col min="5125" max="5125" width="7.125" style="1" customWidth="1"/>
    <col min="5126" max="5130" width="6.625" style="1" customWidth="1"/>
    <col min="5131" max="5131" width="7.125" style="1" customWidth="1"/>
    <col min="5132" max="5133" width="6.625" style="1" customWidth="1"/>
    <col min="5134" max="5145" width="4.75" style="1" customWidth="1"/>
    <col min="5146" max="5146" width="11.25" style="1" customWidth="1"/>
    <col min="5147" max="5376" width="9" style="1"/>
    <col min="5377" max="5377" width="5.25" style="1" customWidth="1"/>
    <col min="5378" max="5380" width="9.625" style="1" customWidth="1"/>
    <col min="5381" max="5381" width="7.125" style="1" customWidth="1"/>
    <col min="5382" max="5386" width="6.625" style="1" customWidth="1"/>
    <col min="5387" max="5387" width="7.125" style="1" customWidth="1"/>
    <col min="5388" max="5389" width="6.625" style="1" customWidth="1"/>
    <col min="5390" max="5401" width="4.75" style="1" customWidth="1"/>
    <col min="5402" max="5402" width="11.25" style="1" customWidth="1"/>
    <col min="5403" max="5632" width="9" style="1"/>
    <col min="5633" max="5633" width="5.25" style="1" customWidth="1"/>
    <col min="5634" max="5636" width="9.625" style="1" customWidth="1"/>
    <col min="5637" max="5637" width="7.125" style="1" customWidth="1"/>
    <col min="5638" max="5642" width="6.625" style="1" customWidth="1"/>
    <col min="5643" max="5643" width="7.125" style="1" customWidth="1"/>
    <col min="5644" max="5645" width="6.625" style="1" customWidth="1"/>
    <col min="5646" max="5657" width="4.75" style="1" customWidth="1"/>
    <col min="5658" max="5658" width="11.25" style="1" customWidth="1"/>
    <col min="5659" max="5888" width="9" style="1"/>
    <col min="5889" max="5889" width="5.25" style="1" customWidth="1"/>
    <col min="5890" max="5892" width="9.625" style="1" customWidth="1"/>
    <col min="5893" max="5893" width="7.125" style="1" customWidth="1"/>
    <col min="5894" max="5898" width="6.625" style="1" customWidth="1"/>
    <col min="5899" max="5899" width="7.125" style="1" customWidth="1"/>
    <col min="5900" max="5901" width="6.625" style="1" customWidth="1"/>
    <col min="5902" max="5913" width="4.75" style="1" customWidth="1"/>
    <col min="5914" max="5914" width="11.25" style="1" customWidth="1"/>
    <col min="5915" max="6144" width="9" style="1"/>
    <col min="6145" max="6145" width="5.25" style="1" customWidth="1"/>
    <col min="6146" max="6148" width="9.625" style="1" customWidth="1"/>
    <col min="6149" max="6149" width="7.125" style="1" customWidth="1"/>
    <col min="6150" max="6154" width="6.625" style="1" customWidth="1"/>
    <col min="6155" max="6155" width="7.125" style="1" customWidth="1"/>
    <col min="6156" max="6157" width="6.625" style="1" customWidth="1"/>
    <col min="6158" max="6169" width="4.75" style="1" customWidth="1"/>
    <col min="6170" max="6170" width="11.25" style="1" customWidth="1"/>
    <col min="6171" max="6400" width="9" style="1"/>
    <col min="6401" max="6401" width="5.25" style="1" customWidth="1"/>
    <col min="6402" max="6404" width="9.625" style="1" customWidth="1"/>
    <col min="6405" max="6405" width="7.125" style="1" customWidth="1"/>
    <col min="6406" max="6410" width="6.625" style="1" customWidth="1"/>
    <col min="6411" max="6411" width="7.125" style="1" customWidth="1"/>
    <col min="6412" max="6413" width="6.625" style="1" customWidth="1"/>
    <col min="6414" max="6425" width="4.75" style="1" customWidth="1"/>
    <col min="6426" max="6426" width="11.25" style="1" customWidth="1"/>
    <col min="6427" max="6656" width="9" style="1"/>
    <col min="6657" max="6657" width="5.25" style="1" customWidth="1"/>
    <col min="6658" max="6660" width="9.625" style="1" customWidth="1"/>
    <col min="6661" max="6661" width="7.125" style="1" customWidth="1"/>
    <col min="6662" max="6666" width="6.625" style="1" customWidth="1"/>
    <col min="6667" max="6667" width="7.125" style="1" customWidth="1"/>
    <col min="6668" max="6669" width="6.625" style="1" customWidth="1"/>
    <col min="6670" max="6681" width="4.75" style="1" customWidth="1"/>
    <col min="6682" max="6682" width="11.25" style="1" customWidth="1"/>
    <col min="6683" max="6912" width="9" style="1"/>
    <col min="6913" max="6913" width="5.25" style="1" customWidth="1"/>
    <col min="6914" max="6916" width="9.625" style="1" customWidth="1"/>
    <col min="6917" max="6917" width="7.125" style="1" customWidth="1"/>
    <col min="6918" max="6922" width="6.625" style="1" customWidth="1"/>
    <col min="6923" max="6923" width="7.125" style="1" customWidth="1"/>
    <col min="6924" max="6925" width="6.625" style="1" customWidth="1"/>
    <col min="6926" max="6937" width="4.75" style="1" customWidth="1"/>
    <col min="6938" max="6938" width="11.25" style="1" customWidth="1"/>
    <col min="6939" max="7168" width="9" style="1"/>
    <col min="7169" max="7169" width="5.25" style="1" customWidth="1"/>
    <col min="7170" max="7172" width="9.625" style="1" customWidth="1"/>
    <col min="7173" max="7173" width="7.125" style="1" customWidth="1"/>
    <col min="7174" max="7178" width="6.625" style="1" customWidth="1"/>
    <col min="7179" max="7179" width="7.125" style="1" customWidth="1"/>
    <col min="7180" max="7181" width="6.625" style="1" customWidth="1"/>
    <col min="7182" max="7193" width="4.75" style="1" customWidth="1"/>
    <col min="7194" max="7194" width="11.25" style="1" customWidth="1"/>
    <col min="7195" max="7424" width="9" style="1"/>
    <col min="7425" max="7425" width="5.25" style="1" customWidth="1"/>
    <col min="7426" max="7428" width="9.625" style="1" customWidth="1"/>
    <col min="7429" max="7429" width="7.125" style="1" customWidth="1"/>
    <col min="7430" max="7434" width="6.625" style="1" customWidth="1"/>
    <col min="7435" max="7435" width="7.125" style="1" customWidth="1"/>
    <col min="7436" max="7437" width="6.625" style="1" customWidth="1"/>
    <col min="7438" max="7449" width="4.75" style="1" customWidth="1"/>
    <col min="7450" max="7450" width="11.25" style="1" customWidth="1"/>
    <col min="7451" max="7680" width="9" style="1"/>
    <col min="7681" max="7681" width="5.25" style="1" customWidth="1"/>
    <col min="7682" max="7684" width="9.625" style="1" customWidth="1"/>
    <col min="7685" max="7685" width="7.125" style="1" customWidth="1"/>
    <col min="7686" max="7690" width="6.625" style="1" customWidth="1"/>
    <col min="7691" max="7691" width="7.125" style="1" customWidth="1"/>
    <col min="7692" max="7693" width="6.625" style="1" customWidth="1"/>
    <col min="7694" max="7705" width="4.75" style="1" customWidth="1"/>
    <col min="7706" max="7706" width="11.25" style="1" customWidth="1"/>
    <col min="7707" max="7936" width="9" style="1"/>
    <col min="7937" max="7937" width="5.25" style="1" customWidth="1"/>
    <col min="7938" max="7940" width="9.625" style="1" customWidth="1"/>
    <col min="7941" max="7941" width="7.125" style="1" customWidth="1"/>
    <col min="7942" max="7946" width="6.625" style="1" customWidth="1"/>
    <col min="7947" max="7947" width="7.125" style="1" customWidth="1"/>
    <col min="7948" max="7949" width="6.625" style="1" customWidth="1"/>
    <col min="7950" max="7961" width="4.75" style="1" customWidth="1"/>
    <col min="7962" max="7962" width="11.25" style="1" customWidth="1"/>
    <col min="7963" max="8192" width="9" style="1"/>
    <col min="8193" max="8193" width="5.25" style="1" customWidth="1"/>
    <col min="8194" max="8196" width="9.625" style="1" customWidth="1"/>
    <col min="8197" max="8197" width="7.125" style="1" customWidth="1"/>
    <col min="8198" max="8202" width="6.625" style="1" customWidth="1"/>
    <col min="8203" max="8203" width="7.125" style="1" customWidth="1"/>
    <col min="8204" max="8205" width="6.625" style="1" customWidth="1"/>
    <col min="8206" max="8217" width="4.75" style="1" customWidth="1"/>
    <col min="8218" max="8218" width="11.25" style="1" customWidth="1"/>
    <col min="8219" max="8448" width="9" style="1"/>
    <col min="8449" max="8449" width="5.25" style="1" customWidth="1"/>
    <col min="8450" max="8452" width="9.625" style="1" customWidth="1"/>
    <col min="8453" max="8453" width="7.125" style="1" customWidth="1"/>
    <col min="8454" max="8458" width="6.625" style="1" customWidth="1"/>
    <col min="8459" max="8459" width="7.125" style="1" customWidth="1"/>
    <col min="8460" max="8461" width="6.625" style="1" customWidth="1"/>
    <col min="8462" max="8473" width="4.75" style="1" customWidth="1"/>
    <col min="8474" max="8474" width="11.25" style="1" customWidth="1"/>
    <col min="8475" max="8704" width="9" style="1"/>
    <col min="8705" max="8705" width="5.25" style="1" customWidth="1"/>
    <col min="8706" max="8708" width="9.625" style="1" customWidth="1"/>
    <col min="8709" max="8709" width="7.125" style="1" customWidth="1"/>
    <col min="8710" max="8714" width="6.625" style="1" customWidth="1"/>
    <col min="8715" max="8715" width="7.125" style="1" customWidth="1"/>
    <col min="8716" max="8717" width="6.625" style="1" customWidth="1"/>
    <col min="8718" max="8729" width="4.75" style="1" customWidth="1"/>
    <col min="8730" max="8730" width="11.25" style="1" customWidth="1"/>
    <col min="8731" max="8960" width="9" style="1"/>
    <col min="8961" max="8961" width="5.25" style="1" customWidth="1"/>
    <col min="8962" max="8964" width="9.625" style="1" customWidth="1"/>
    <col min="8965" max="8965" width="7.125" style="1" customWidth="1"/>
    <col min="8966" max="8970" width="6.625" style="1" customWidth="1"/>
    <col min="8971" max="8971" width="7.125" style="1" customWidth="1"/>
    <col min="8972" max="8973" width="6.625" style="1" customWidth="1"/>
    <col min="8974" max="8985" width="4.75" style="1" customWidth="1"/>
    <col min="8986" max="8986" width="11.25" style="1" customWidth="1"/>
    <col min="8987" max="9216" width="9" style="1"/>
    <col min="9217" max="9217" width="5.25" style="1" customWidth="1"/>
    <col min="9218" max="9220" width="9.625" style="1" customWidth="1"/>
    <col min="9221" max="9221" width="7.125" style="1" customWidth="1"/>
    <col min="9222" max="9226" width="6.625" style="1" customWidth="1"/>
    <col min="9227" max="9227" width="7.125" style="1" customWidth="1"/>
    <col min="9228" max="9229" width="6.625" style="1" customWidth="1"/>
    <col min="9230" max="9241" width="4.75" style="1" customWidth="1"/>
    <col min="9242" max="9242" width="11.25" style="1" customWidth="1"/>
    <col min="9243" max="9472" width="9" style="1"/>
    <col min="9473" max="9473" width="5.25" style="1" customWidth="1"/>
    <col min="9474" max="9476" width="9.625" style="1" customWidth="1"/>
    <col min="9477" max="9477" width="7.125" style="1" customWidth="1"/>
    <col min="9478" max="9482" width="6.625" style="1" customWidth="1"/>
    <col min="9483" max="9483" width="7.125" style="1" customWidth="1"/>
    <col min="9484" max="9485" width="6.625" style="1" customWidth="1"/>
    <col min="9486" max="9497" width="4.75" style="1" customWidth="1"/>
    <col min="9498" max="9498" width="11.25" style="1" customWidth="1"/>
    <col min="9499" max="9728" width="9" style="1"/>
    <col min="9729" max="9729" width="5.25" style="1" customWidth="1"/>
    <col min="9730" max="9732" width="9.625" style="1" customWidth="1"/>
    <col min="9733" max="9733" width="7.125" style="1" customWidth="1"/>
    <col min="9734" max="9738" width="6.625" style="1" customWidth="1"/>
    <col min="9739" max="9739" width="7.125" style="1" customWidth="1"/>
    <col min="9740" max="9741" width="6.625" style="1" customWidth="1"/>
    <col min="9742" max="9753" width="4.75" style="1" customWidth="1"/>
    <col min="9754" max="9754" width="11.25" style="1" customWidth="1"/>
    <col min="9755" max="9984" width="9" style="1"/>
    <col min="9985" max="9985" width="5.25" style="1" customWidth="1"/>
    <col min="9986" max="9988" width="9.625" style="1" customWidth="1"/>
    <col min="9989" max="9989" width="7.125" style="1" customWidth="1"/>
    <col min="9990" max="9994" width="6.625" style="1" customWidth="1"/>
    <col min="9995" max="9995" width="7.125" style="1" customWidth="1"/>
    <col min="9996" max="9997" width="6.625" style="1" customWidth="1"/>
    <col min="9998" max="10009" width="4.75" style="1" customWidth="1"/>
    <col min="10010" max="10010" width="11.25" style="1" customWidth="1"/>
    <col min="10011" max="10240" width="9" style="1"/>
    <col min="10241" max="10241" width="5.25" style="1" customWidth="1"/>
    <col min="10242" max="10244" width="9.625" style="1" customWidth="1"/>
    <col min="10245" max="10245" width="7.125" style="1" customWidth="1"/>
    <col min="10246" max="10250" width="6.625" style="1" customWidth="1"/>
    <col min="10251" max="10251" width="7.125" style="1" customWidth="1"/>
    <col min="10252" max="10253" width="6.625" style="1" customWidth="1"/>
    <col min="10254" max="10265" width="4.75" style="1" customWidth="1"/>
    <col min="10266" max="10266" width="11.25" style="1" customWidth="1"/>
    <col min="10267" max="10496" width="9" style="1"/>
    <col min="10497" max="10497" width="5.25" style="1" customWidth="1"/>
    <col min="10498" max="10500" width="9.625" style="1" customWidth="1"/>
    <col min="10501" max="10501" width="7.125" style="1" customWidth="1"/>
    <col min="10502" max="10506" width="6.625" style="1" customWidth="1"/>
    <col min="10507" max="10507" width="7.125" style="1" customWidth="1"/>
    <col min="10508" max="10509" width="6.625" style="1" customWidth="1"/>
    <col min="10510" max="10521" width="4.75" style="1" customWidth="1"/>
    <col min="10522" max="10522" width="11.25" style="1" customWidth="1"/>
    <col min="10523" max="10752" width="9" style="1"/>
    <col min="10753" max="10753" width="5.25" style="1" customWidth="1"/>
    <col min="10754" max="10756" width="9.625" style="1" customWidth="1"/>
    <col min="10757" max="10757" width="7.125" style="1" customWidth="1"/>
    <col min="10758" max="10762" width="6.625" style="1" customWidth="1"/>
    <col min="10763" max="10763" width="7.125" style="1" customWidth="1"/>
    <col min="10764" max="10765" width="6.625" style="1" customWidth="1"/>
    <col min="10766" max="10777" width="4.75" style="1" customWidth="1"/>
    <col min="10778" max="10778" width="11.25" style="1" customWidth="1"/>
    <col min="10779" max="11008" width="9" style="1"/>
    <col min="11009" max="11009" width="5.25" style="1" customWidth="1"/>
    <col min="11010" max="11012" width="9.625" style="1" customWidth="1"/>
    <col min="11013" max="11013" width="7.125" style="1" customWidth="1"/>
    <col min="11014" max="11018" width="6.625" style="1" customWidth="1"/>
    <col min="11019" max="11019" width="7.125" style="1" customWidth="1"/>
    <col min="11020" max="11021" width="6.625" style="1" customWidth="1"/>
    <col min="11022" max="11033" width="4.75" style="1" customWidth="1"/>
    <col min="11034" max="11034" width="11.25" style="1" customWidth="1"/>
    <col min="11035" max="11264" width="9" style="1"/>
    <col min="11265" max="11265" width="5.25" style="1" customWidth="1"/>
    <col min="11266" max="11268" width="9.625" style="1" customWidth="1"/>
    <col min="11269" max="11269" width="7.125" style="1" customWidth="1"/>
    <col min="11270" max="11274" width="6.625" style="1" customWidth="1"/>
    <col min="11275" max="11275" width="7.125" style="1" customWidth="1"/>
    <col min="11276" max="11277" width="6.625" style="1" customWidth="1"/>
    <col min="11278" max="11289" width="4.75" style="1" customWidth="1"/>
    <col min="11290" max="11290" width="11.25" style="1" customWidth="1"/>
    <col min="11291" max="11520" width="9" style="1"/>
    <col min="11521" max="11521" width="5.25" style="1" customWidth="1"/>
    <col min="11522" max="11524" width="9.625" style="1" customWidth="1"/>
    <col min="11525" max="11525" width="7.125" style="1" customWidth="1"/>
    <col min="11526" max="11530" width="6.625" style="1" customWidth="1"/>
    <col min="11531" max="11531" width="7.125" style="1" customWidth="1"/>
    <col min="11532" max="11533" width="6.625" style="1" customWidth="1"/>
    <col min="11534" max="11545" width="4.75" style="1" customWidth="1"/>
    <col min="11546" max="11546" width="11.25" style="1" customWidth="1"/>
    <col min="11547" max="11776" width="9" style="1"/>
    <col min="11777" max="11777" width="5.25" style="1" customWidth="1"/>
    <col min="11778" max="11780" width="9.625" style="1" customWidth="1"/>
    <col min="11781" max="11781" width="7.125" style="1" customWidth="1"/>
    <col min="11782" max="11786" width="6.625" style="1" customWidth="1"/>
    <col min="11787" max="11787" width="7.125" style="1" customWidth="1"/>
    <col min="11788" max="11789" width="6.625" style="1" customWidth="1"/>
    <col min="11790" max="11801" width="4.75" style="1" customWidth="1"/>
    <col min="11802" max="11802" width="11.25" style="1" customWidth="1"/>
    <col min="11803" max="12032" width="9" style="1"/>
    <col min="12033" max="12033" width="5.25" style="1" customWidth="1"/>
    <col min="12034" max="12036" width="9.625" style="1" customWidth="1"/>
    <col min="12037" max="12037" width="7.125" style="1" customWidth="1"/>
    <col min="12038" max="12042" width="6.625" style="1" customWidth="1"/>
    <col min="12043" max="12043" width="7.125" style="1" customWidth="1"/>
    <col min="12044" max="12045" width="6.625" style="1" customWidth="1"/>
    <col min="12046" max="12057" width="4.75" style="1" customWidth="1"/>
    <col min="12058" max="12058" width="11.25" style="1" customWidth="1"/>
    <col min="12059" max="12288" width="9" style="1"/>
    <col min="12289" max="12289" width="5.25" style="1" customWidth="1"/>
    <col min="12290" max="12292" width="9.625" style="1" customWidth="1"/>
    <col min="12293" max="12293" width="7.125" style="1" customWidth="1"/>
    <col min="12294" max="12298" width="6.625" style="1" customWidth="1"/>
    <col min="12299" max="12299" width="7.125" style="1" customWidth="1"/>
    <col min="12300" max="12301" width="6.625" style="1" customWidth="1"/>
    <col min="12302" max="12313" width="4.75" style="1" customWidth="1"/>
    <col min="12314" max="12314" width="11.25" style="1" customWidth="1"/>
    <col min="12315" max="12544" width="9" style="1"/>
    <col min="12545" max="12545" width="5.25" style="1" customWidth="1"/>
    <col min="12546" max="12548" width="9.625" style="1" customWidth="1"/>
    <col min="12549" max="12549" width="7.125" style="1" customWidth="1"/>
    <col min="12550" max="12554" width="6.625" style="1" customWidth="1"/>
    <col min="12555" max="12555" width="7.125" style="1" customWidth="1"/>
    <col min="12556" max="12557" width="6.625" style="1" customWidth="1"/>
    <col min="12558" max="12569" width="4.75" style="1" customWidth="1"/>
    <col min="12570" max="12570" width="11.25" style="1" customWidth="1"/>
    <col min="12571" max="12800" width="9" style="1"/>
    <col min="12801" max="12801" width="5.25" style="1" customWidth="1"/>
    <col min="12802" max="12804" width="9.625" style="1" customWidth="1"/>
    <col min="12805" max="12805" width="7.125" style="1" customWidth="1"/>
    <col min="12806" max="12810" width="6.625" style="1" customWidth="1"/>
    <col min="12811" max="12811" width="7.125" style="1" customWidth="1"/>
    <col min="12812" max="12813" width="6.625" style="1" customWidth="1"/>
    <col min="12814" max="12825" width="4.75" style="1" customWidth="1"/>
    <col min="12826" max="12826" width="11.25" style="1" customWidth="1"/>
    <col min="12827" max="13056" width="9" style="1"/>
    <col min="13057" max="13057" width="5.25" style="1" customWidth="1"/>
    <col min="13058" max="13060" width="9.625" style="1" customWidth="1"/>
    <col min="13061" max="13061" width="7.125" style="1" customWidth="1"/>
    <col min="13062" max="13066" width="6.625" style="1" customWidth="1"/>
    <col min="13067" max="13067" width="7.125" style="1" customWidth="1"/>
    <col min="13068" max="13069" width="6.625" style="1" customWidth="1"/>
    <col min="13070" max="13081" width="4.75" style="1" customWidth="1"/>
    <col min="13082" max="13082" width="11.25" style="1" customWidth="1"/>
    <col min="13083" max="13312" width="9" style="1"/>
    <col min="13313" max="13313" width="5.25" style="1" customWidth="1"/>
    <col min="13314" max="13316" width="9.625" style="1" customWidth="1"/>
    <col min="13317" max="13317" width="7.125" style="1" customWidth="1"/>
    <col min="13318" max="13322" width="6.625" style="1" customWidth="1"/>
    <col min="13323" max="13323" width="7.125" style="1" customWidth="1"/>
    <col min="13324" max="13325" width="6.625" style="1" customWidth="1"/>
    <col min="13326" max="13337" width="4.75" style="1" customWidth="1"/>
    <col min="13338" max="13338" width="11.25" style="1" customWidth="1"/>
    <col min="13339" max="13568" width="9" style="1"/>
    <col min="13569" max="13569" width="5.25" style="1" customWidth="1"/>
    <col min="13570" max="13572" width="9.625" style="1" customWidth="1"/>
    <col min="13573" max="13573" width="7.125" style="1" customWidth="1"/>
    <col min="13574" max="13578" width="6.625" style="1" customWidth="1"/>
    <col min="13579" max="13579" width="7.125" style="1" customWidth="1"/>
    <col min="13580" max="13581" width="6.625" style="1" customWidth="1"/>
    <col min="13582" max="13593" width="4.75" style="1" customWidth="1"/>
    <col min="13594" max="13594" width="11.25" style="1" customWidth="1"/>
    <col min="13595" max="13824" width="9" style="1"/>
    <col min="13825" max="13825" width="5.25" style="1" customWidth="1"/>
    <col min="13826" max="13828" width="9.625" style="1" customWidth="1"/>
    <col min="13829" max="13829" width="7.125" style="1" customWidth="1"/>
    <col min="13830" max="13834" width="6.625" style="1" customWidth="1"/>
    <col min="13835" max="13835" width="7.125" style="1" customWidth="1"/>
    <col min="13836" max="13837" width="6.625" style="1" customWidth="1"/>
    <col min="13838" max="13849" width="4.75" style="1" customWidth="1"/>
    <col min="13850" max="13850" width="11.25" style="1" customWidth="1"/>
    <col min="13851" max="14080" width="9" style="1"/>
    <col min="14081" max="14081" width="5.25" style="1" customWidth="1"/>
    <col min="14082" max="14084" width="9.625" style="1" customWidth="1"/>
    <col min="14085" max="14085" width="7.125" style="1" customWidth="1"/>
    <col min="14086" max="14090" width="6.625" style="1" customWidth="1"/>
    <col min="14091" max="14091" width="7.125" style="1" customWidth="1"/>
    <col min="14092" max="14093" width="6.625" style="1" customWidth="1"/>
    <col min="14094" max="14105" width="4.75" style="1" customWidth="1"/>
    <col min="14106" max="14106" width="11.25" style="1" customWidth="1"/>
    <col min="14107" max="14336" width="9" style="1"/>
    <col min="14337" max="14337" width="5.25" style="1" customWidth="1"/>
    <col min="14338" max="14340" width="9.625" style="1" customWidth="1"/>
    <col min="14341" max="14341" width="7.125" style="1" customWidth="1"/>
    <col min="14342" max="14346" width="6.625" style="1" customWidth="1"/>
    <col min="14347" max="14347" width="7.125" style="1" customWidth="1"/>
    <col min="14348" max="14349" width="6.625" style="1" customWidth="1"/>
    <col min="14350" max="14361" width="4.75" style="1" customWidth="1"/>
    <col min="14362" max="14362" width="11.25" style="1" customWidth="1"/>
    <col min="14363" max="14592" width="9" style="1"/>
    <col min="14593" max="14593" width="5.25" style="1" customWidth="1"/>
    <col min="14594" max="14596" width="9.625" style="1" customWidth="1"/>
    <col min="14597" max="14597" width="7.125" style="1" customWidth="1"/>
    <col min="14598" max="14602" width="6.625" style="1" customWidth="1"/>
    <col min="14603" max="14603" width="7.125" style="1" customWidth="1"/>
    <col min="14604" max="14605" width="6.625" style="1" customWidth="1"/>
    <col min="14606" max="14617" width="4.75" style="1" customWidth="1"/>
    <col min="14618" max="14618" width="11.25" style="1" customWidth="1"/>
    <col min="14619" max="14848" width="9" style="1"/>
    <col min="14849" max="14849" width="5.25" style="1" customWidth="1"/>
    <col min="14850" max="14852" width="9.625" style="1" customWidth="1"/>
    <col min="14853" max="14853" width="7.125" style="1" customWidth="1"/>
    <col min="14854" max="14858" width="6.625" style="1" customWidth="1"/>
    <col min="14859" max="14859" width="7.125" style="1" customWidth="1"/>
    <col min="14860" max="14861" width="6.625" style="1" customWidth="1"/>
    <col min="14862" max="14873" width="4.75" style="1" customWidth="1"/>
    <col min="14874" max="14874" width="11.25" style="1" customWidth="1"/>
    <col min="14875" max="15104" width="9" style="1"/>
    <col min="15105" max="15105" width="5.25" style="1" customWidth="1"/>
    <col min="15106" max="15108" width="9.625" style="1" customWidth="1"/>
    <col min="15109" max="15109" width="7.125" style="1" customWidth="1"/>
    <col min="15110" max="15114" width="6.625" style="1" customWidth="1"/>
    <col min="15115" max="15115" width="7.125" style="1" customWidth="1"/>
    <col min="15116" max="15117" width="6.625" style="1" customWidth="1"/>
    <col min="15118" max="15129" width="4.75" style="1" customWidth="1"/>
    <col min="15130" max="15130" width="11.25" style="1" customWidth="1"/>
    <col min="15131" max="15360" width="9" style="1"/>
    <col min="15361" max="15361" width="5.25" style="1" customWidth="1"/>
    <col min="15362" max="15364" width="9.625" style="1" customWidth="1"/>
    <col min="15365" max="15365" width="7.125" style="1" customWidth="1"/>
    <col min="15366" max="15370" width="6.625" style="1" customWidth="1"/>
    <col min="15371" max="15371" width="7.125" style="1" customWidth="1"/>
    <col min="15372" max="15373" width="6.625" style="1" customWidth="1"/>
    <col min="15374" max="15385" width="4.75" style="1" customWidth="1"/>
    <col min="15386" max="15386" width="11.25" style="1" customWidth="1"/>
    <col min="15387" max="15616" width="9" style="1"/>
    <col min="15617" max="15617" width="5.25" style="1" customWidth="1"/>
    <col min="15618" max="15620" width="9.625" style="1" customWidth="1"/>
    <col min="15621" max="15621" width="7.125" style="1" customWidth="1"/>
    <col min="15622" max="15626" width="6.625" style="1" customWidth="1"/>
    <col min="15627" max="15627" width="7.125" style="1" customWidth="1"/>
    <col min="15628" max="15629" width="6.625" style="1" customWidth="1"/>
    <col min="15630" max="15641" width="4.75" style="1" customWidth="1"/>
    <col min="15642" max="15642" width="11.25" style="1" customWidth="1"/>
    <col min="15643" max="15872" width="9" style="1"/>
    <col min="15873" max="15873" width="5.25" style="1" customWidth="1"/>
    <col min="15874" max="15876" width="9.625" style="1" customWidth="1"/>
    <col min="15877" max="15877" width="7.125" style="1" customWidth="1"/>
    <col min="15878" max="15882" width="6.625" style="1" customWidth="1"/>
    <col min="15883" max="15883" width="7.125" style="1" customWidth="1"/>
    <col min="15884" max="15885" width="6.625" style="1" customWidth="1"/>
    <col min="15886" max="15897" width="4.75" style="1" customWidth="1"/>
    <col min="15898" max="15898" width="11.25" style="1" customWidth="1"/>
    <col min="15899" max="16128" width="9" style="1"/>
    <col min="16129" max="16129" width="5.25" style="1" customWidth="1"/>
    <col min="16130" max="16132" width="9.625" style="1" customWidth="1"/>
    <col min="16133" max="16133" width="7.125" style="1" customWidth="1"/>
    <col min="16134" max="16138" width="6.625" style="1" customWidth="1"/>
    <col min="16139" max="16139" width="7.125" style="1" customWidth="1"/>
    <col min="16140" max="16141" width="6.625" style="1" customWidth="1"/>
    <col min="16142" max="16153" width="4.75" style="1" customWidth="1"/>
    <col min="16154" max="16154" width="11.25" style="1" customWidth="1"/>
    <col min="16155" max="16384" width="9" style="1"/>
  </cols>
  <sheetData>
    <row r="2" spans="1:27">
      <c r="B2" s="36" t="s">
        <v>37</v>
      </c>
    </row>
    <row r="3" spans="1:27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7">
      <c r="B4" s="348" t="s">
        <v>6</v>
      </c>
      <c r="C4" s="336" t="s">
        <v>1</v>
      </c>
      <c r="D4" s="336" t="s">
        <v>38</v>
      </c>
      <c r="E4" s="351" t="s">
        <v>3</v>
      </c>
      <c r="F4" s="352"/>
      <c r="G4" s="352"/>
      <c r="H4" s="352"/>
      <c r="I4" s="352"/>
      <c r="J4" s="353"/>
      <c r="K4" s="351" t="s">
        <v>39</v>
      </c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3"/>
      <c r="Z4" s="38" t="s">
        <v>40</v>
      </c>
    </row>
    <row r="5" spans="1:27">
      <c r="B5" s="349"/>
      <c r="C5" s="349"/>
      <c r="D5" s="349"/>
      <c r="E5" s="351" t="s">
        <v>7</v>
      </c>
      <c r="F5" s="352"/>
      <c r="G5" s="353"/>
      <c r="H5" s="351" t="s">
        <v>41</v>
      </c>
      <c r="I5" s="352"/>
      <c r="J5" s="353"/>
      <c r="K5" s="351" t="s">
        <v>42</v>
      </c>
      <c r="L5" s="352"/>
      <c r="M5" s="353"/>
      <c r="N5" s="39" t="s">
        <v>43</v>
      </c>
      <c r="O5" s="40" t="s">
        <v>44</v>
      </c>
      <c r="P5" s="39" t="s">
        <v>45</v>
      </c>
      <c r="Q5" s="40" t="s">
        <v>44</v>
      </c>
      <c r="R5" s="39" t="s">
        <v>46</v>
      </c>
      <c r="S5" s="40" t="s">
        <v>44</v>
      </c>
      <c r="T5" s="39" t="s">
        <v>47</v>
      </c>
      <c r="U5" s="40" t="s">
        <v>44</v>
      </c>
      <c r="V5" s="39" t="s">
        <v>48</v>
      </c>
      <c r="W5" s="40" t="s">
        <v>44</v>
      </c>
      <c r="X5" s="39" t="s">
        <v>49</v>
      </c>
      <c r="Y5" s="41" t="s">
        <v>44</v>
      </c>
      <c r="Z5" s="42" t="s">
        <v>50</v>
      </c>
    </row>
    <row r="6" spans="1:27">
      <c r="B6" s="350"/>
      <c r="C6" s="350"/>
      <c r="D6" s="350"/>
      <c r="E6" s="43" t="s">
        <v>51</v>
      </c>
      <c r="F6" s="43" t="s">
        <v>11</v>
      </c>
      <c r="G6" s="43" t="s">
        <v>12</v>
      </c>
      <c r="H6" s="43" t="s">
        <v>51</v>
      </c>
      <c r="I6" s="43" t="s">
        <v>11</v>
      </c>
      <c r="J6" s="44" t="s">
        <v>12</v>
      </c>
      <c r="K6" s="45" t="s">
        <v>52</v>
      </c>
      <c r="L6" s="44" t="s">
        <v>11</v>
      </c>
      <c r="M6" s="44" t="s">
        <v>12</v>
      </c>
      <c r="N6" s="45" t="s">
        <v>11</v>
      </c>
      <c r="O6" s="45" t="s">
        <v>12</v>
      </c>
      <c r="P6" s="45" t="s">
        <v>11</v>
      </c>
      <c r="Q6" s="45" t="s">
        <v>12</v>
      </c>
      <c r="R6" s="45" t="s">
        <v>11</v>
      </c>
      <c r="S6" s="45" t="s">
        <v>12</v>
      </c>
      <c r="T6" s="45" t="s">
        <v>11</v>
      </c>
      <c r="U6" s="45" t="s">
        <v>12</v>
      </c>
      <c r="V6" s="45" t="s">
        <v>11</v>
      </c>
      <c r="W6" s="45" t="s">
        <v>12</v>
      </c>
      <c r="X6" s="45" t="s">
        <v>11</v>
      </c>
      <c r="Y6" s="45" t="s">
        <v>12</v>
      </c>
      <c r="Z6" s="44" t="s">
        <v>53</v>
      </c>
    </row>
    <row r="7" spans="1:27">
      <c r="B7" s="46"/>
      <c r="C7" s="47"/>
      <c r="D7" s="47"/>
      <c r="E7" s="47"/>
      <c r="F7" s="47"/>
      <c r="G7" s="47"/>
      <c r="H7" s="47"/>
      <c r="I7" s="47"/>
      <c r="J7" s="47"/>
      <c r="Z7" s="48"/>
    </row>
    <row r="8" spans="1:27">
      <c r="B8" s="49" t="s">
        <v>14</v>
      </c>
      <c r="C8" s="50">
        <v>13</v>
      </c>
      <c r="D8" s="50">
        <v>266</v>
      </c>
      <c r="E8" s="50">
        <v>410</v>
      </c>
      <c r="F8" s="50">
        <v>143</v>
      </c>
      <c r="G8" s="50">
        <v>267</v>
      </c>
      <c r="H8" s="50">
        <v>29</v>
      </c>
      <c r="I8" s="50">
        <v>11</v>
      </c>
      <c r="J8" s="50">
        <v>18</v>
      </c>
      <c r="K8" s="50">
        <v>7259</v>
      </c>
      <c r="L8" s="50">
        <v>3725</v>
      </c>
      <c r="M8" s="50">
        <v>3534</v>
      </c>
      <c r="N8" s="50">
        <v>616</v>
      </c>
      <c r="O8" s="50">
        <v>592</v>
      </c>
      <c r="P8" s="50">
        <v>605</v>
      </c>
      <c r="Q8" s="50">
        <v>608</v>
      </c>
      <c r="R8" s="50">
        <v>580</v>
      </c>
      <c r="S8" s="50">
        <v>595</v>
      </c>
      <c r="T8" s="50">
        <v>648</v>
      </c>
      <c r="U8" s="50">
        <v>561</v>
      </c>
      <c r="V8" s="50">
        <v>649</v>
      </c>
      <c r="W8" s="50">
        <v>606</v>
      </c>
      <c r="X8" s="50">
        <v>627</v>
      </c>
      <c r="Y8" s="50">
        <v>572</v>
      </c>
      <c r="Z8" s="51">
        <v>27.289473684210527</v>
      </c>
    </row>
    <row r="9" spans="1:27">
      <c r="A9" s="2"/>
      <c r="B9" s="52" t="s">
        <v>54</v>
      </c>
      <c r="C9" s="53">
        <v>13</v>
      </c>
      <c r="D9" s="54">
        <v>270</v>
      </c>
      <c r="E9" s="54">
        <v>411</v>
      </c>
      <c r="F9" s="54">
        <v>145</v>
      </c>
      <c r="G9" s="54">
        <v>266</v>
      </c>
      <c r="H9" s="54">
        <v>39</v>
      </c>
      <c r="I9" s="54">
        <v>14</v>
      </c>
      <c r="J9" s="54">
        <v>25</v>
      </c>
      <c r="K9" s="54">
        <v>7317</v>
      </c>
      <c r="L9" s="54">
        <v>3774</v>
      </c>
      <c r="M9" s="54">
        <v>3543</v>
      </c>
      <c r="N9" s="54">
        <v>667</v>
      </c>
      <c r="O9" s="54">
        <v>565</v>
      </c>
      <c r="P9" s="54">
        <v>626</v>
      </c>
      <c r="Q9" s="54">
        <v>593</v>
      </c>
      <c r="R9" s="54">
        <v>611</v>
      </c>
      <c r="S9" s="54">
        <v>615</v>
      </c>
      <c r="T9" s="54">
        <v>580</v>
      </c>
      <c r="U9" s="54">
        <v>592</v>
      </c>
      <c r="V9" s="54">
        <v>642</v>
      </c>
      <c r="W9" s="54">
        <v>561</v>
      </c>
      <c r="X9" s="54">
        <v>648</v>
      </c>
      <c r="Y9" s="54">
        <v>617</v>
      </c>
      <c r="Z9" s="55">
        <v>27.1</v>
      </c>
      <c r="AA9" s="2"/>
    </row>
    <row r="10" spans="1:27">
      <c r="A10" s="2"/>
      <c r="B10" s="52" t="s">
        <v>55</v>
      </c>
      <c r="C10" s="50">
        <v>13</v>
      </c>
      <c r="D10" s="50">
        <v>277</v>
      </c>
      <c r="E10" s="50">
        <v>413</v>
      </c>
      <c r="F10" s="50">
        <v>142</v>
      </c>
      <c r="G10" s="50">
        <v>271</v>
      </c>
      <c r="H10" s="50">
        <v>33</v>
      </c>
      <c r="I10" s="50">
        <v>12</v>
      </c>
      <c r="J10" s="50">
        <v>21</v>
      </c>
      <c r="K10" s="50">
        <v>7378</v>
      </c>
      <c r="L10" s="50">
        <v>3813</v>
      </c>
      <c r="M10" s="50">
        <v>3565</v>
      </c>
      <c r="N10" s="50">
        <v>674</v>
      </c>
      <c r="O10" s="50">
        <v>614</v>
      </c>
      <c r="P10" s="50">
        <v>669</v>
      </c>
      <c r="Q10" s="50">
        <v>580</v>
      </c>
      <c r="R10" s="50">
        <v>623</v>
      </c>
      <c r="S10" s="50">
        <v>600</v>
      </c>
      <c r="T10" s="50">
        <v>619</v>
      </c>
      <c r="U10" s="50">
        <v>621</v>
      </c>
      <c r="V10" s="50">
        <v>587</v>
      </c>
      <c r="W10" s="50">
        <v>592</v>
      </c>
      <c r="X10" s="50">
        <v>641</v>
      </c>
      <c r="Y10" s="50">
        <v>558</v>
      </c>
      <c r="Z10" s="51">
        <v>26.6</v>
      </c>
      <c r="AA10" s="2"/>
    </row>
    <row r="11" spans="1:27">
      <c r="A11" s="2"/>
      <c r="B11" s="52" t="s">
        <v>56</v>
      </c>
      <c r="C11" s="50">
        <v>13</v>
      </c>
      <c r="D11" s="50">
        <v>280</v>
      </c>
      <c r="E11" s="50">
        <v>416</v>
      </c>
      <c r="F11" s="50">
        <v>144</v>
      </c>
      <c r="G11" s="50">
        <v>272</v>
      </c>
      <c r="H11" s="50">
        <v>31</v>
      </c>
      <c r="I11" s="50">
        <v>14</v>
      </c>
      <c r="J11" s="50">
        <v>17</v>
      </c>
      <c r="K11" s="50">
        <v>7365</v>
      </c>
      <c r="L11" s="50">
        <v>3758</v>
      </c>
      <c r="M11" s="50">
        <v>3607</v>
      </c>
      <c r="N11" s="50">
        <v>593</v>
      </c>
      <c r="O11" s="50">
        <v>587</v>
      </c>
      <c r="P11" s="50">
        <v>672</v>
      </c>
      <c r="Q11" s="50">
        <v>613</v>
      </c>
      <c r="R11" s="50">
        <v>671</v>
      </c>
      <c r="S11" s="50">
        <v>586</v>
      </c>
      <c r="T11" s="50">
        <v>618</v>
      </c>
      <c r="U11" s="50">
        <v>600</v>
      </c>
      <c r="V11" s="50">
        <v>620</v>
      </c>
      <c r="W11" s="50">
        <v>627</v>
      </c>
      <c r="X11" s="50">
        <v>584</v>
      </c>
      <c r="Y11" s="50">
        <v>594</v>
      </c>
      <c r="Z11" s="51">
        <v>26.3</v>
      </c>
      <c r="AA11" s="2"/>
    </row>
    <row r="12" spans="1:27">
      <c r="A12" s="2"/>
      <c r="B12" s="52" t="s">
        <v>57</v>
      </c>
      <c r="C12" s="50">
        <v>13</v>
      </c>
      <c r="D12" s="50">
        <v>289</v>
      </c>
      <c r="E12" s="50">
        <v>422</v>
      </c>
      <c r="F12" s="50">
        <v>147</v>
      </c>
      <c r="G12" s="50">
        <v>275</v>
      </c>
      <c r="H12" s="50">
        <v>62</v>
      </c>
      <c r="I12" s="50">
        <v>20</v>
      </c>
      <c r="J12" s="50">
        <v>42</v>
      </c>
      <c r="K12" s="50">
        <v>7495</v>
      </c>
      <c r="L12" s="50">
        <v>3869</v>
      </c>
      <c r="M12" s="50">
        <v>3626</v>
      </c>
      <c r="N12" s="50">
        <v>678</v>
      </c>
      <c r="O12" s="50">
        <v>627</v>
      </c>
      <c r="P12" s="50">
        <v>601</v>
      </c>
      <c r="Q12" s="50">
        <v>586</v>
      </c>
      <c r="R12" s="50">
        <v>679</v>
      </c>
      <c r="S12" s="50">
        <v>609</v>
      </c>
      <c r="T12" s="50">
        <v>668</v>
      </c>
      <c r="U12" s="50">
        <v>581</v>
      </c>
      <c r="V12" s="50">
        <v>618</v>
      </c>
      <c r="W12" s="50">
        <v>603</v>
      </c>
      <c r="X12" s="50">
        <v>625</v>
      </c>
      <c r="Y12" s="50">
        <v>620</v>
      </c>
      <c r="Z12" s="51">
        <v>25.9</v>
      </c>
      <c r="AA12" s="2"/>
    </row>
    <row r="13" spans="1:27">
      <c r="A13" s="2"/>
      <c r="B13" s="52" t="s">
        <v>58</v>
      </c>
      <c r="C13" s="50">
        <v>13</v>
      </c>
      <c r="D13" s="50">
        <v>295</v>
      </c>
      <c r="E13" s="50">
        <v>428</v>
      </c>
      <c r="F13" s="50">
        <v>151</v>
      </c>
      <c r="G13" s="50">
        <v>277</v>
      </c>
      <c r="H13" s="50">
        <v>57</v>
      </c>
      <c r="I13" s="50">
        <v>18</v>
      </c>
      <c r="J13" s="50">
        <v>39</v>
      </c>
      <c r="K13" s="50">
        <v>7567</v>
      </c>
      <c r="L13" s="50">
        <v>3924</v>
      </c>
      <c r="M13" s="50">
        <v>3643</v>
      </c>
      <c r="N13" s="50">
        <v>675</v>
      </c>
      <c r="O13" s="50">
        <v>633</v>
      </c>
      <c r="P13" s="50">
        <v>680</v>
      </c>
      <c r="Q13" s="50">
        <v>625</v>
      </c>
      <c r="R13" s="50">
        <v>602</v>
      </c>
      <c r="S13" s="50">
        <v>596</v>
      </c>
      <c r="T13" s="50">
        <v>673</v>
      </c>
      <c r="U13" s="50">
        <v>606</v>
      </c>
      <c r="V13" s="50">
        <v>669</v>
      </c>
      <c r="W13" s="50">
        <v>585</v>
      </c>
      <c r="X13" s="50">
        <v>625</v>
      </c>
      <c r="Y13" s="50">
        <v>598</v>
      </c>
      <c r="Z13" s="51">
        <v>25.7</v>
      </c>
      <c r="AA13" s="2"/>
    </row>
    <row r="14" spans="1:27">
      <c r="A14" s="2"/>
      <c r="B14" s="52" t="s">
        <v>59</v>
      </c>
      <c r="C14" s="50">
        <f>SUM(C16:C28)</f>
        <v>13</v>
      </c>
      <c r="D14" s="50">
        <f t="shared" ref="D14:X14" si="0">SUM(D16:D28)</f>
        <v>304</v>
      </c>
      <c r="E14" s="50">
        <f t="shared" si="0"/>
        <v>445</v>
      </c>
      <c r="F14" s="50">
        <f t="shared" si="0"/>
        <v>164</v>
      </c>
      <c r="G14" s="50">
        <f t="shared" si="0"/>
        <v>281</v>
      </c>
      <c r="H14" s="50">
        <f t="shared" si="0"/>
        <v>62</v>
      </c>
      <c r="I14" s="50">
        <f t="shared" si="0"/>
        <v>17</v>
      </c>
      <c r="J14" s="50">
        <f t="shared" si="0"/>
        <v>45</v>
      </c>
      <c r="K14" s="50">
        <f t="shared" si="0"/>
        <v>7715</v>
      </c>
      <c r="L14" s="50">
        <f t="shared" si="0"/>
        <v>3988</v>
      </c>
      <c r="M14" s="50">
        <f t="shared" si="0"/>
        <v>3727</v>
      </c>
      <c r="N14" s="50">
        <f t="shared" si="0"/>
        <v>675</v>
      </c>
      <c r="O14" s="50">
        <f t="shared" si="0"/>
        <v>663</v>
      </c>
      <c r="P14" s="50">
        <f t="shared" si="0"/>
        <v>681</v>
      </c>
      <c r="Q14" s="50">
        <f t="shared" si="0"/>
        <v>638</v>
      </c>
      <c r="R14" s="50">
        <f t="shared" si="0"/>
        <v>688</v>
      </c>
      <c r="S14" s="50">
        <f t="shared" si="0"/>
        <v>629</v>
      </c>
      <c r="T14" s="50">
        <f t="shared" si="0"/>
        <v>599</v>
      </c>
      <c r="U14" s="50">
        <f t="shared" si="0"/>
        <v>594</v>
      </c>
      <c r="V14" s="50">
        <f t="shared" si="0"/>
        <v>675</v>
      </c>
      <c r="W14" s="50">
        <f t="shared" si="0"/>
        <v>619</v>
      </c>
      <c r="X14" s="50">
        <f t="shared" si="0"/>
        <v>670</v>
      </c>
      <c r="Y14" s="50">
        <f>SUM(Y16:Y28)</f>
        <v>584</v>
      </c>
      <c r="Z14" s="51">
        <f>K14/D14</f>
        <v>25.378289473684209</v>
      </c>
      <c r="AA14" s="2"/>
    </row>
    <row r="15" spans="1:27">
      <c r="A15" s="2"/>
      <c r="B15" s="16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1"/>
      <c r="AA15" s="2"/>
    </row>
    <row r="16" spans="1:27">
      <c r="A16" s="2"/>
      <c r="B16" s="23" t="s">
        <v>60</v>
      </c>
      <c r="C16" s="50">
        <v>1</v>
      </c>
      <c r="D16" s="50">
        <v>30</v>
      </c>
      <c r="E16" s="50">
        <v>40</v>
      </c>
      <c r="F16" s="56">
        <v>15</v>
      </c>
      <c r="G16" s="56">
        <v>25</v>
      </c>
      <c r="H16" s="50">
        <v>4</v>
      </c>
      <c r="I16" s="56">
        <v>2</v>
      </c>
      <c r="J16" s="56">
        <v>2</v>
      </c>
      <c r="K16" s="50">
        <v>790</v>
      </c>
      <c r="L16" s="50">
        <v>389</v>
      </c>
      <c r="M16" s="50">
        <v>401</v>
      </c>
      <c r="N16" s="56">
        <v>74</v>
      </c>
      <c r="O16" s="56">
        <v>74</v>
      </c>
      <c r="P16" s="56">
        <v>73</v>
      </c>
      <c r="Q16" s="56">
        <v>74</v>
      </c>
      <c r="R16" s="56">
        <v>56</v>
      </c>
      <c r="S16" s="56">
        <v>67</v>
      </c>
      <c r="T16" s="56">
        <v>57</v>
      </c>
      <c r="U16" s="56">
        <v>77</v>
      </c>
      <c r="V16" s="56">
        <v>72</v>
      </c>
      <c r="W16" s="56">
        <v>53</v>
      </c>
      <c r="X16" s="56">
        <v>57</v>
      </c>
      <c r="Y16" s="56">
        <v>56</v>
      </c>
      <c r="Z16" s="51">
        <v>26.333333333333332</v>
      </c>
      <c r="AA16" s="2"/>
    </row>
    <row r="17" spans="1:27">
      <c r="A17" s="2"/>
      <c r="B17" s="23" t="s">
        <v>61</v>
      </c>
      <c r="C17" s="50">
        <v>1</v>
      </c>
      <c r="D17" s="50">
        <v>23</v>
      </c>
      <c r="E17" s="50">
        <v>33</v>
      </c>
      <c r="F17" s="56">
        <v>12</v>
      </c>
      <c r="G17" s="56">
        <v>21</v>
      </c>
      <c r="H17" s="50">
        <v>4</v>
      </c>
      <c r="I17" s="56">
        <v>1</v>
      </c>
      <c r="J17" s="56">
        <v>3</v>
      </c>
      <c r="K17" s="50">
        <v>573</v>
      </c>
      <c r="L17" s="50">
        <v>305</v>
      </c>
      <c r="M17" s="50">
        <v>268</v>
      </c>
      <c r="N17" s="56">
        <v>52</v>
      </c>
      <c r="O17" s="56">
        <v>66</v>
      </c>
      <c r="P17" s="56">
        <v>73</v>
      </c>
      <c r="Q17" s="56">
        <v>50</v>
      </c>
      <c r="R17" s="56">
        <v>54</v>
      </c>
      <c r="S17" s="56">
        <v>46</v>
      </c>
      <c r="T17" s="56">
        <v>47</v>
      </c>
      <c r="U17" s="56">
        <v>42</v>
      </c>
      <c r="V17" s="56">
        <v>42</v>
      </c>
      <c r="W17" s="56">
        <v>36</v>
      </c>
      <c r="X17" s="56">
        <v>37</v>
      </c>
      <c r="Y17" s="56">
        <v>28</v>
      </c>
      <c r="Z17" s="51">
        <v>24.913043478260871</v>
      </c>
      <c r="AA17" s="2"/>
    </row>
    <row r="18" spans="1:27">
      <c r="A18" s="2"/>
      <c r="B18" s="23" t="s">
        <v>62</v>
      </c>
      <c r="C18" s="50">
        <v>1</v>
      </c>
      <c r="D18" s="50">
        <v>20</v>
      </c>
      <c r="E18" s="50">
        <v>34</v>
      </c>
      <c r="F18" s="56">
        <v>14</v>
      </c>
      <c r="G18" s="56">
        <v>20</v>
      </c>
      <c r="H18" s="50">
        <v>6</v>
      </c>
      <c r="I18" s="56">
        <v>2</v>
      </c>
      <c r="J18" s="56">
        <v>4</v>
      </c>
      <c r="K18" s="50">
        <v>519</v>
      </c>
      <c r="L18" s="50">
        <v>263</v>
      </c>
      <c r="M18" s="50">
        <v>256</v>
      </c>
      <c r="N18" s="56">
        <v>40</v>
      </c>
      <c r="O18" s="56">
        <v>33</v>
      </c>
      <c r="P18" s="56">
        <v>34</v>
      </c>
      <c r="Q18" s="56">
        <v>48</v>
      </c>
      <c r="R18" s="56">
        <v>47</v>
      </c>
      <c r="S18" s="56">
        <v>39</v>
      </c>
      <c r="T18" s="56">
        <v>42</v>
      </c>
      <c r="U18" s="56">
        <v>46</v>
      </c>
      <c r="V18" s="56">
        <v>51</v>
      </c>
      <c r="W18" s="56">
        <v>50</v>
      </c>
      <c r="X18" s="56">
        <v>49</v>
      </c>
      <c r="Y18" s="56">
        <v>40</v>
      </c>
      <c r="Z18" s="51">
        <v>25.95</v>
      </c>
      <c r="AA18" s="2"/>
    </row>
    <row r="19" spans="1:27">
      <c r="A19" s="2"/>
      <c r="B19" s="23" t="s">
        <v>63</v>
      </c>
      <c r="C19" s="50">
        <v>1</v>
      </c>
      <c r="D19" s="50">
        <v>27</v>
      </c>
      <c r="E19" s="50">
        <v>36</v>
      </c>
      <c r="F19" s="56">
        <v>13</v>
      </c>
      <c r="G19" s="56">
        <v>23</v>
      </c>
      <c r="H19" s="50">
        <v>5</v>
      </c>
      <c r="I19" s="56">
        <v>1</v>
      </c>
      <c r="J19" s="56">
        <v>4</v>
      </c>
      <c r="K19" s="50">
        <v>667</v>
      </c>
      <c r="L19" s="50">
        <v>336</v>
      </c>
      <c r="M19" s="50">
        <v>331</v>
      </c>
      <c r="N19" s="56">
        <v>39</v>
      </c>
      <c r="O19" s="56">
        <v>49</v>
      </c>
      <c r="P19" s="56">
        <v>51</v>
      </c>
      <c r="Q19" s="56">
        <v>57</v>
      </c>
      <c r="R19" s="56">
        <v>63</v>
      </c>
      <c r="S19" s="56">
        <v>50</v>
      </c>
      <c r="T19" s="56">
        <v>62</v>
      </c>
      <c r="U19" s="56">
        <v>49</v>
      </c>
      <c r="V19" s="56">
        <v>59</v>
      </c>
      <c r="W19" s="56">
        <v>58</v>
      </c>
      <c r="X19" s="56">
        <v>62</v>
      </c>
      <c r="Y19" s="56">
        <v>68</v>
      </c>
      <c r="Z19" s="51">
        <v>24.703703703703702</v>
      </c>
      <c r="AA19" s="2"/>
    </row>
    <row r="20" spans="1:27">
      <c r="A20" s="2"/>
      <c r="B20" s="23" t="s">
        <v>64</v>
      </c>
      <c r="C20" s="50">
        <v>1</v>
      </c>
      <c r="D20" s="50">
        <v>21</v>
      </c>
      <c r="E20" s="50">
        <v>33</v>
      </c>
      <c r="F20" s="56">
        <v>14</v>
      </c>
      <c r="G20" s="56">
        <v>19</v>
      </c>
      <c r="H20" s="50">
        <v>4</v>
      </c>
      <c r="I20" s="56">
        <v>2</v>
      </c>
      <c r="J20" s="56">
        <v>2</v>
      </c>
      <c r="K20" s="50">
        <v>568</v>
      </c>
      <c r="L20" s="50">
        <v>277</v>
      </c>
      <c r="M20" s="50">
        <v>291</v>
      </c>
      <c r="N20" s="56">
        <v>48</v>
      </c>
      <c r="O20" s="56">
        <v>51</v>
      </c>
      <c r="P20" s="56">
        <v>36</v>
      </c>
      <c r="Q20" s="56">
        <v>38</v>
      </c>
      <c r="R20" s="56">
        <v>52</v>
      </c>
      <c r="S20" s="56">
        <v>42</v>
      </c>
      <c r="T20" s="56">
        <v>44</v>
      </c>
      <c r="U20" s="56">
        <v>55</v>
      </c>
      <c r="V20" s="56">
        <v>50</v>
      </c>
      <c r="W20" s="56">
        <v>54</v>
      </c>
      <c r="X20" s="56">
        <v>47</v>
      </c>
      <c r="Y20" s="56">
        <v>51</v>
      </c>
      <c r="Z20" s="51">
        <v>27.047619047619047</v>
      </c>
      <c r="AA20" s="2"/>
    </row>
    <row r="21" spans="1:27">
      <c r="A21" s="2"/>
      <c r="B21" s="23" t="s">
        <v>65</v>
      </c>
      <c r="C21" s="50">
        <v>1</v>
      </c>
      <c r="D21" s="50">
        <v>27</v>
      </c>
      <c r="E21" s="50">
        <v>36</v>
      </c>
      <c r="F21" s="56">
        <v>12</v>
      </c>
      <c r="G21" s="56">
        <v>24</v>
      </c>
      <c r="H21" s="50">
        <v>4</v>
      </c>
      <c r="I21" s="56">
        <v>1</v>
      </c>
      <c r="J21" s="56">
        <v>3</v>
      </c>
      <c r="K21" s="50">
        <v>663</v>
      </c>
      <c r="L21" s="50">
        <v>351</v>
      </c>
      <c r="M21" s="50">
        <v>312</v>
      </c>
      <c r="N21" s="56">
        <v>66</v>
      </c>
      <c r="O21" s="56">
        <v>49</v>
      </c>
      <c r="P21" s="56">
        <v>66</v>
      </c>
      <c r="Q21" s="56">
        <v>45</v>
      </c>
      <c r="R21" s="56">
        <v>56</v>
      </c>
      <c r="S21" s="56">
        <v>55</v>
      </c>
      <c r="T21" s="56">
        <v>45</v>
      </c>
      <c r="U21" s="56">
        <v>51</v>
      </c>
      <c r="V21" s="56">
        <v>62</v>
      </c>
      <c r="W21" s="56">
        <v>55</v>
      </c>
      <c r="X21" s="56">
        <v>56</v>
      </c>
      <c r="Y21" s="56">
        <v>57</v>
      </c>
      <c r="Z21" s="51">
        <v>24.555555555555557</v>
      </c>
      <c r="AA21" s="2"/>
    </row>
    <row r="22" spans="1:27">
      <c r="A22" s="2"/>
      <c r="B22" s="23" t="s">
        <v>66</v>
      </c>
      <c r="C22" s="50">
        <v>1</v>
      </c>
      <c r="D22" s="50">
        <v>41</v>
      </c>
      <c r="E22" s="50">
        <v>60</v>
      </c>
      <c r="F22" s="56">
        <v>20</v>
      </c>
      <c r="G22" s="56">
        <v>40</v>
      </c>
      <c r="H22" s="50">
        <v>6</v>
      </c>
      <c r="I22" s="56">
        <v>1</v>
      </c>
      <c r="J22" s="56">
        <v>5</v>
      </c>
      <c r="K22" s="50">
        <v>1170</v>
      </c>
      <c r="L22" s="50">
        <v>600</v>
      </c>
      <c r="M22" s="50">
        <v>570</v>
      </c>
      <c r="N22" s="56">
        <v>116</v>
      </c>
      <c r="O22" s="56">
        <v>113</v>
      </c>
      <c r="P22" s="56">
        <v>96</v>
      </c>
      <c r="Q22" s="56">
        <v>115</v>
      </c>
      <c r="R22" s="56">
        <v>110</v>
      </c>
      <c r="S22" s="56">
        <v>95</v>
      </c>
      <c r="T22" s="56">
        <v>83</v>
      </c>
      <c r="U22" s="56">
        <v>73</v>
      </c>
      <c r="V22" s="56">
        <v>96</v>
      </c>
      <c r="W22" s="56">
        <v>87</v>
      </c>
      <c r="X22" s="56">
        <v>99</v>
      </c>
      <c r="Y22" s="56">
        <v>87</v>
      </c>
      <c r="Z22" s="51">
        <v>28.536585365853657</v>
      </c>
      <c r="AA22" s="2"/>
    </row>
    <row r="23" spans="1:27">
      <c r="A23" s="2"/>
      <c r="B23" s="23" t="s">
        <v>67</v>
      </c>
      <c r="C23" s="50">
        <v>1</v>
      </c>
      <c r="D23" s="50">
        <v>23</v>
      </c>
      <c r="E23" s="50">
        <v>31</v>
      </c>
      <c r="F23" s="56">
        <v>11</v>
      </c>
      <c r="G23" s="56">
        <v>20</v>
      </c>
      <c r="H23" s="50">
        <v>4</v>
      </c>
      <c r="I23" s="56">
        <v>1</v>
      </c>
      <c r="J23" s="56">
        <v>3</v>
      </c>
      <c r="K23" s="50">
        <v>603</v>
      </c>
      <c r="L23" s="50">
        <v>319</v>
      </c>
      <c r="M23" s="50">
        <v>284</v>
      </c>
      <c r="N23" s="56">
        <v>40</v>
      </c>
      <c r="O23" s="56">
        <v>50</v>
      </c>
      <c r="P23" s="56">
        <v>55</v>
      </c>
      <c r="Q23" s="56">
        <v>35</v>
      </c>
      <c r="R23" s="56">
        <v>61</v>
      </c>
      <c r="S23" s="56">
        <v>48</v>
      </c>
      <c r="T23" s="56">
        <v>52</v>
      </c>
      <c r="U23" s="56">
        <v>49</v>
      </c>
      <c r="V23" s="56">
        <v>52</v>
      </c>
      <c r="W23" s="56">
        <v>57</v>
      </c>
      <c r="X23" s="56">
        <v>59</v>
      </c>
      <c r="Y23" s="56">
        <v>45</v>
      </c>
      <c r="Z23" s="51">
        <v>26.217391304347824</v>
      </c>
      <c r="AA23" s="2"/>
    </row>
    <row r="24" spans="1:27">
      <c r="A24" s="2"/>
      <c r="B24" s="23" t="s">
        <v>68</v>
      </c>
      <c r="C24" s="50">
        <v>1</v>
      </c>
      <c r="D24" s="50">
        <v>16</v>
      </c>
      <c r="E24" s="50">
        <v>25</v>
      </c>
      <c r="F24" s="56">
        <v>9</v>
      </c>
      <c r="G24" s="56">
        <v>16</v>
      </c>
      <c r="H24" s="50">
        <v>5</v>
      </c>
      <c r="I24" s="56">
        <v>1</v>
      </c>
      <c r="J24" s="56">
        <v>4</v>
      </c>
      <c r="K24" s="50">
        <v>407</v>
      </c>
      <c r="L24" s="50">
        <v>221</v>
      </c>
      <c r="M24" s="50">
        <v>186</v>
      </c>
      <c r="N24" s="56">
        <v>30</v>
      </c>
      <c r="O24" s="56">
        <v>28</v>
      </c>
      <c r="P24" s="56">
        <v>29</v>
      </c>
      <c r="Q24" s="56">
        <v>41</v>
      </c>
      <c r="R24" s="56">
        <v>34</v>
      </c>
      <c r="S24" s="56">
        <v>28</v>
      </c>
      <c r="T24" s="56">
        <v>38</v>
      </c>
      <c r="U24" s="56">
        <v>27</v>
      </c>
      <c r="V24" s="56">
        <v>48</v>
      </c>
      <c r="W24" s="56">
        <v>36</v>
      </c>
      <c r="X24" s="56">
        <v>42</v>
      </c>
      <c r="Y24" s="56">
        <v>26</v>
      </c>
      <c r="Z24" s="51">
        <v>25.4375</v>
      </c>
      <c r="AA24" s="2"/>
    </row>
    <row r="25" spans="1:27">
      <c r="A25" s="2"/>
      <c r="B25" s="23" t="s">
        <v>69</v>
      </c>
      <c r="C25" s="50">
        <v>1</v>
      </c>
      <c r="D25" s="50">
        <v>17</v>
      </c>
      <c r="E25" s="50">
        <v>32</v>
      </c>
      <c r="F25" s="56">
        <v>15</v>
      </c>
      <c r="G25" s="56">
        <v>17</v>
      </c>
      <c r="H25" s="50">
        <v>5</v>
      </c>
      <c r="I25" s="56">
        <v>1</v>
      </c>
      <c r="J25" s="56">
        <v>4</v>
      </c>
      <c r="K25" s="50">
        <v>376</v>
      </c>
      <c r="L25" s="50">
        <v>182</v>
      </c>
      <c r="M25" s="50">
        <v>194</v>
      </c>
      <c r="N25" s="56">
        <v>39</v>
      </c>
      <c r="O25" s="56">
        <v>37</v>
      </c>
      <c r="P25" s="56">
        <v>34</v>
      </c>
      <c r="Q25" s="56">
        <v>34</v>
      </c>
      <c r="R25" s="56">
        <v>30</v>
      </c>
      <c r="S25" s="56">
        <v>37</v>
      </c>
      <c r="T25" s="56">
        <v>26</v>
      </c>
      <c r="U25" s="56">
        <v>27</v>
      </c>
      <c r="V25" s="56">
        <v>28</v>
      </c>
      <c r="W25" s="56">
        <v>31</v>
      </c>
      <c r="X25" s="56">
        <v>25</v>
      </c>
      <c r="Y25" s="56">
        <v>28</v>
      </c>
      <c r="Z25" s="51">
        <v>22.117647058823529</v>
      </c>
      <c r="AA25" s="2"/>
    </row>
    <row r="26" spans="1:27">
      <c r="A26" s="2"/>
      <c r="B26" s="23" t="s">
        <v>70</v>
      </c>
      <c r="C26" s="50">
        <v>1</v>
      </c>
      <c r="D26" s="50">
        <v>24</v>
      </c>
      <c r="E26" s="50">
        <v>33</v>
      </c>
      <c r="F26" s="56">
        <v>10</v>
      </c>
      <c r="G26" s="56">
        <v>23</v>
      </c>
      <c r="H26" s="50">
        <v>4</v>
      </c>
      <c r="I26" s="56">
        <v>2</v>
      </c>
      <c r="J26" s="56">
        <v>2</v>
      </c>
      <c r="K26" s="50">
        <v>593</v>
      </c>
      <c r="L26" s="50">
        <v>321</v>
      </c>
      <c r="M26" s="50">
        <v>272</v>
      </c>
      <c r="N26" s="56">
        <v>58</v>
      </c>
      <c r="O26" s="56">
        <v>55</v>
      </c>
      <c r="P26" s="56">
        <v>70</v>
      </c>
      <c r="Q26" s="56">
        <v>44</v>
      </c>
      <c r="R26" s="56">
        <v>49</v>
      </c>
      <c r="S26" s="56">
        <v>51</v>
      </c>
      <c r="T26" s="56">
        <v>36</v>
      </c>
      <c r="U26" s="56">
        <v>42</v>
      </c>
      <c r="V26" s="56">
        <v>47</v>
      </c>
      <c r="W26" s="56">
        <v>40</v>
      </c>
      <c r="X26" s="56">
        <v>61</v>
      </c>
      <c r="Y26" s="56">
        <v>40</v>
      </c>
      <c r="Z26" s="51">
        <v>24.708333333333332</v>
      </c>
      <c r="AA26" s="2"/>
    </row>
    <row r="27" spans="1:27">
      <c r="A27" s="2"/>
      <c r="B27" s="23" t="s">
        <v>71</v>
      </c>
      <c r="C27" s="50">
        <v>1</v>
      </c>
      <c r="D27" s="50">
        <v>21</v>
      </c>
      <c r="E27" s="50">
        <v>29</v>
      </c>
      <c r="F27" s="56">
        <v>9</v>
      </c>
      <c r="G27" s="56">
        <v>20</v>
      </c>
      <c r="H27" s="50">
        <v>7</v>
      </c>
      <c r="I27" s="56">
        <v>1</v>
      </c>
      <c r="J27" s="56">
        <v>6</v>
      </c>
      <c r="K27" s="50">
        <v>519</v>
      </c>
      <c r="L27" s="50">
        <v>281</v>
      </c>
      <c r="M27" s="50">
        <v>238</v>
      </c>
      <c r="N27" s="56">
        <v>42</v>
      </c>
      <c r="O27" s="56">
        <v>41</v>
      </c>
      <c r="P27" s="56">
        <v>41</v>
      </c>
      <c r="Q27" s="56">
        <v>37</v>
      </c>
      <c r="R27" s="56">
        <v>57</v>
      </c>
      <c r="S27" s="56">
        <v>49</v>
      </c>
      <c r="T27" s="56">
        <v>43</v>
      </c>
      <c r="U27" s="56">
        <v>34</v>
      </c>
      <c r="V27" s="56">
        <v>48</v>
      </c>
      <c r="W27" s="56">
        <v>41</v>
      </c>
      <c r="X27" s="56">
        <v>50</v>
      </c>
      <c r="Y27" s="56">
        <v>36</v>
      </c>
      <c r="Z27" s="51">
        <v>24.714285714285715</v>
      </c>
      <c r="AA27" s="2"/>
    </row>
    <row r="28" spans="1:27">
      <c r="A28" s="2"/>
      <c r="B28" s="23" t="s">
        <v>72</v>
      </c>
      <c r="C28" s="50">
        <v>1</v>
      </c>
      <c r="D28" s="50">
        <v>14</v>
      </c>
      <c r="E28" s="50">
        <v>23</v>
      </c>
      <c r="F28" s="56">
        <v>10</v>
      </c>
      <c r="G28" s="56">
        <v>13</v>
      </c>
      <c r="H28" s="50">
        <v>4</v>
      </c>
      <c r="I28" s="56">
        <v>1</v>
      </c>
      <c r="J28" s="56">
        <v>3</v>
      </c>
      <c r="K28" s="50">
        <v>267</v>
      </c>
      <c r="L28" s="50">
        <v>143</v>
      </c>
      <c r="M28" s="50">
        <v>124</v>
      </c>
      <c r="N28" s="56">
        <v>31</v>
      </c>
      <c r="O28" s="56">
        <v>17</v>
      </c>
      <c r="P28" s="56">
        <v>23</v>
      </c>
      <c r="Q28" s="56">
        <v>20</v>
      </c>
      <c r="R28" s="56">
        <v>19</v>
      </c>
      <c r="S28" s="56">
        <v>22</v>
      </c>
      <c r="T28" s="56">
        <v>24</v>
      </c>
      <c r="U28" s="56">
        <v>22</v>
      </c>
      <c r="V28" s="56">
        <v>20</v>
      </c>
      <c r="W28" s="56">
        <v>21</v>
      </c>
      <c r="X28" s="56">
        <v>26</v>
      </c>
      <c r="Y28" s="56">
        <v>22</v>
      </c>
      <c r="Z28" s="51">
        <v>19.071428571428573</v>
      </c>
      <c r="AA28" s="2"/>
    </row>
    <row r="29" spans="1:27">
      <c r="A29" s="2"/>
      <c r="B29" s="34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  <c r="AA29" s="2"/>
    </row>
    <row r="30" spans="1:27">
      <c r="A30" s="2"/>
      <c r="B30" s="36" t="s">
        <v>35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>
      <c r="A31" s="2"/>
      <c r="B31" s="2" t="s">
        <v>73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</sheetData>
  <mergeCells count="8">
    <mergeCell ref="B4:B6"/>
    <mergeCell ref="C4:C6"/>
    <mergeCell ref="D4:D6"/>
    <mergeCell ref="E4:J4"/>
    <mergeCell ref="K4:Y4"/>
    <mergeCell ref="E5:G5"/>
    <mergeCell ref="H5:J5"/>
    <mergeCell ref="K5:M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sqref="A1:XFD1048576"/>
    </sheetView>
  </sheetViews>
  <sheetFormatPr defaultRowHeight="13.5"/>
  <cols>
    <col min="1" max="1" width="7.25" style="1" customWidth="1"/>
    <col min="2" max="2" width="9.625" style="1" customWidth="1"/>
    <col min="3" max="4" width="10.625" style="1" customWidth="1"/>
    <col min="5" max="5" width="8.5" style="1" customWidth="1"/>
    <col min="6" max="7" width="7.625" style="1" customWidth="1"/>
    <col min="8" max="8" width="8.5" style="1" customWidth="1"/>
    <col min="9" max="10" width="7.625" style="1" customWidth="1"/>
    <col min="11" max="11" width="7.125" style="1" customWidth="1"/>
    <col min="12" max="13" width="6.625" style="1" customWidth="1"/>
    <col min="14" max="19" width="4.75" style="1" customWidth="1"/>
    <col min="20" max="20" width="10.25" style="1" customWidth="1"/>
    <col min="21" max="256" width="9" style="1"/>
    <col min="257" max="257" width="7.25" style="1" customWidth="1"/>
    <col min="258" max="258" width="9.625" style="1" customWidth="1"/>
    <col min="259" max="260" width="10.625" style="1" customWidth="1"/>
    <col min="261" max="261" width="8.5" style="1" customWidth="1"/>
    <col min="262" max="263" width="7.625" style="1" customWidth="1"/>
    <col min="264" max="264" width="8.5" style="1" customWidth="1"/>
    <col min="265" max="266" width="7.625" style="1" customWidth="1"/>
    <col min="267" max="267" width="7.125" style="1" customWidth="1"/>
    <col min="268" max="269" width="6.625" style="1" customWidth="1"/>
    <col min="270" max="275" width="4.75" style="1" customWidth="1"/>
    <col min="276" max="276" width="10.25" style="1" customWidth="1"/>
    <col min="277" max="512" width="9" style="1"/>
    <col min="513" max="513" width="7.25" style="1" customWidth="1"/>
    <col min="514" max="514" width="9.625" style="1" customWidth="1"/>
    <col min="515" max="516" width="10.625" style="1" customWidth="1"/>
    <col min="517" max="517" width="8.5" style="1" customWidth="1"/>
    <col min="518" max="519" width="7.625" style="1" customWidth="1"/>
    <col min="520" max="520" width="8.5" style="1" customWidth="1"/>
    <col min="521" max="522" width="7.625" style="1" customWidth="1"/>
    <col min="523" max="523" width="7.125" style="1" customWidth="1"/>
    <col min="524" max="525" width="6.625" style="1" customWidth="1"/>
    <col min="526" max="531" width="4.75" style="1" customWidth="1"/>
    <col min="532" max="532" width="10.25" style="1" customWidth="1"/>
    <col min="533" max="768" width="9" style="1"/>
    <col min="769" max="769" width="7.25" style="1" customWidth="1"/>
    <col min="770" max="770" width="9.625" style="1" customWidth="1"/>
    <col min="771" max="772" width="10.625" style="1" customWidth="1"/>
    <col min="773" max="773" width="8.5" style="1" customWidth="1"/>
    <col min="774" max="775" width="7.625" style="1" customWidth="1"/>
    <col min="776" max="776" width="8.5" style="1" customWidth="1"/>
    <col min="777" max="778" width="7.625" style="1" customWidth="1"/>
    <col min="779" max="779" width="7.125" style="1" customWidth="1"/>
    <col min="780" max="781" width="6.625" style="1" customWidth="1"/>
    <col min="782" max="787" width="4.75" style="1" customWidth="1"/>
    <col min="788" max="788" width="10.25" style="1" customWidth="1"/>
    <col min="789" max="1024" width="9" style="1"/>
    <col min="1025" max="1025" width="7.25" style="1" customWidth="1"/>
    <col min="1026" max="1026" width="9.625" style="1" customWidth="1"/>
    <col min="1027" max="1028" width="10.625" style="1" customWidth="1"/>
    <col min="1029" max="1029" width="8.5" style="1" customWidth="1"/>
    <col min="1030" max="1031" width="7.625" style="1" customWidth="1"/>
    <col min="1032" max="1032" width="8.5" style="1" customWidth="1"/>
    <col min="1033" max="1034" width="7.625" style="1" customWidth="1"/>
    <col min="1035" max="1035" width="7.125" style="1" customWidth="1"/>
    <col min="1036" max="1037" width="6.625" style="1" customWidth="1"/>
    <col min="1038" max="1043" width="4.75" style="1" customWidth="1"/>
    <col min="1044" max="1044" width="10.25" style="1" customWidth="1"/>
    <col min="1045" max="1280" width="9" style="1"/>
    <col min="1281" max="1281" width="7.25" style="1" customWidth="1"/>
    <col min="1282" max="1282" width="9.625" style="1" customWidth="1"/>
    <col min="1283" max="1284" width="10.625" style="1" customWidth="1"/>
    <col min="1285" max="1285" width="8.5" style="1" customWidth="1"/>
    <col min="1286" max="1287" width="7.625" style="1" customWidth="1"/>
    <col min="1288" max="1288" width="8.5" style="1" customWidth="1"/>
    <col min="1289" max="1290" width="7.625" style="1" customWidth="1"/>
    <col min="1291" max="1291" width="7.125" style="1" customWidth="1"/>
    <col min="1292" max="1293" width="6.625" style="1" customWidth="1"/>
    <col min="1294" max="1299" width="4.75" style="1" customWidth="1"/>
    <col min="1300" max="1300" width="10.25" style="1" customWidth="1"/>
    <col min="1301" max="1536" width="9" style="1"/>
    <col min="1537" max="1537" width="7.25" style="1" customWidth="1"/>
    <col min="1538" max="1538" width="9.625" style="1" customWidth="1"/>
    <col min="1539" max="1540" width="10.625" style="1" customWidth="1"/>
    <col min="1541" max="1541" width="8.5" style="1" customWidth="1"/>
    <col min="1542" max="1543" width="7.625" style="1" customWidth="1"/>
    <col min="1544" max="1544" width="8.5" style="1" customWidth="1"/>
    <col min="1545" max="1546" width="7.625" style="1" customWidth="1"/>
    <col min="1547" max="1547" width="7.125" style="1" customWidth="1"/>
    <col min="1548" max="1549" width="6.625" style="1" customWidth="1"/>
    <col min="1550" max="1555" width="4.75" style="1" customWidth="1"/>
    <col min="1556" max="1556" width="10.25" style="1" customWidth="1"/>
    <col min="1557" max="1792" width="9" style="1"/>
    <col min="1793" max="1793" width="7.25" style="1" customWidth="1"/>
    <col min="1794" max="1794" width="9.625" style="1" customWidth="1"/>
    <col min="1795" max="1796" width="10.625" style="1" customWidth="1"/>
    <col min="1797" max="1797" width="8.5" style="1" customWidth="1"/>
    <col min="1798" max="1799" width="7.625" style="1" customWidth="1"/>
    <col min="1800" max="1800" width="8.5" style="1" customWidth="1"/>
    <col min="1801" max="1802" width="7.625" style="1" customWidth="1"/>
    <col min="1803" max="1803" width="7.125" style="1" customWidth="1"/>
    <col min="1804" max="1805" width="6.625" style="1" customWidth="1"/>
    <col min="1806" max="1811" width="4.75" style="1" customWidth="1"/>
    <col min="1812" max="1812" width="10.25" style="1" customWidth="1"/>
    <col min="1813" max="2048" width="9" style="1"/>
    <col min="2049" max="2049" width="7.25" style="1" customWidth="1"/>
    <col min="2050" max="2050" width="9.625" style="1" customWidth="1"/>
    <col min="2051" max="2052" width="10.625" style="1" customWidth="1"/>
    <col min="2053" max="2053" width="8.5" style="1" customWidth="1"/>
    <col min="2054" max="2055" width="7.625" style="1" customWidth="1"/>
    <col min="2056" max="2056" width="8.5" style="1" customWidth="1"/>
    <col min="2057" max="2058" width="7.625" style="1" customWidth="1"/>
    <col min="2059" max="2059" width="7.125" style="1" customWidth="1"/>
    <col min="2060" max="2061" width="6.625" style="1" customWidth="1"/>
    <col min="2062" max="2067" width="4.75" style="1" customWidth="1"/>
    <col min="2068" max="2068" width="10.25" style="1" customWidth="1"/>
    <col min="2069" max="2304" width="9" style="1"/>
    <col min="2305" max="2305" width="7.25" style="1" customWidth="1"/>
    <col min="2306" max="2306" width="9.625" style="1" customWidth="1"/>
    <col min="2307" max="2308" width="10.625" style="1" customWidth="1"/>
    <col min="2309" max="2309" width="8.5" style="1" customWidth="1"/>
    <col min="2310" max="2311" width="7.625" style="1" customWidth="1"/>
    <col min="2312" max="2312" width="8.5" style="1" customWidth="1"/>
    <col min="2313" max="2314" width="7.625" style="1" customWidth="1"/>
    <col min="2315" max="2315" width="7.125" style="1" customWidth="1"/>
    <col min="2316" max="2317" width="6.625" style="1" customWidth="1"/>
    <col min="2318" max="2323" width="4.75" style="1" customWidth="1"/>
    <col min="2324" max="2324" width="10.25" style="1" customWidth="1"/>
    <col min="2325" max="2560" width="9" style="1"/>
    <col min="2561" max="2561" width="7.25" style="1" customWidth="1"/>
    <col min="2562" max="2562" width="9.625" style="1" customWidth="1"/>
    <col min="2563" max="2564" width="10.625" style="1" customWidth="1"/>
    <col min="2565" max="2565" width="8.5" style="1" customWidth="1"/>
    <col min="2566" max="2567" width="7.625" style="1" customWidth="1"/>
    <col min="2568" max="2568" width="8.5" style="1" customWidth="1"/>
    <col min="2569" max="2570" width="7.625" style="1" customWidth="1"/>
    <col min="2571" max="2571" width="7.125" style="1" customWidth="1"/>
    <col min="2572" max="2573" width="6.625" style="1" customWidth="1"/>
    <col min="2574" max="2579" width="4.75" style="1" customWidth="1"/>
    <col min="2580" max="2580" width="10.25" style="1" customWidth="1"/>
    <col min="2581" max="2816" width="9" style="1"/>
    <col min="2817" max="2817" width="7.25" style="1" customWidth="1"/>
    <col min="2818" max="2818" width="9.625" style="1" customWidth="1"/>
    <col min="2819" max="2820" width="10.625" style="1" customWidth="1"/>
    <col min="2821" max="2821" width="8.5" style="1" customWidth="1"/>
    <col min="2822" max="2823" width="7.625" style="1" customWidth="1"/>
    <col min="2824" max="2824" width="8.5" style="1" customWidth="1"/>
    <col min="2825" max="2826" width="7.625" style="1" customWidth="1"/>
    <col min="2827" max="2827" width="7.125" style="1" customWidth="1"/>
    <col min="2828" max="2829" width="6.625" style="1" customWidth="1"/>
    <col min="2830" max="2835" width="4.75" style="1" customWidth="1"/>
    <col min="2836" max="2836" width="10.25" style="1" customWidth="1"/>
    <col min="2837" max="3072" width="9" style="1"/>
    <col min="3073" max="3073" width="7.25" style="1" customWidth="1"/>
    <col min="3074" max="3074" width="9.625" style="1" customWidth="1"/>
    <col min="3075" max="3076" width="10.625" style="1" customWidth="1"/>
    <col min="3077" max="3077" width="8.5" style="1" customWidth="1"/>
    <col min="3078" max="3079" width="7.625" style="1" customWidth="1"/>
    <col min="3080" max="3080" width="8.5" style="1" customWidth="1"/>
    <col min="3081" max="3082" width="7.625" style="1" customWidth="1"/>
    <col min="3083" max="3083" width="7.125" style="1" customWidth="1"/>
    <col min="3084" max="3085" width="6.625" style="1" customWidth="1"/>
    <col min="3086" max="3091" width="4.75" style="1" customWidth="1"/>
    <col min="3092" max="3092" width="10.25" style="1" customWidth="1"/>
    <col min="3093" max="3328" width="9" style="1"/>
    <col min="3329" max="3329" width="7.25" style="1" customWidth="1"/>
    <col min="3330" max="3330" width="9.625" style="1" customWidth="1"/>
    <col min="3331" max="3332" width="10.625" style="1" customWidth="1"/>
    <col min="3333" max="3333" width="8.5" style="1" customWidth="1"/>
    <col min="3334" max="3335" width="7.625" style="1" customWidth="1"/>
    <col min="3336" max="3336" width="8.5" style="1" customWidth="1"/>
    <col min="3337" max="3338" width="7.625" style="1" customWidth="1"/>
    <col min="3339" max="3339" width="7.125" style="1" customWidth="1"/>
    <col min="3340" max="3341" width="6.625" style="1" customWidth="1"/>
    <col min="3342" max="3347" width="4.75" style="1" customWidth="1"/>
    <col min="3348" max="3348" width="10.25" style="1" customWidth="1"/>
    <col min="3349" max="3584" width="9" style="1"/>
    <col min="3585" max="3585" width="7.25" style="1" customWidth="1"/>
    <col min="3586" max="3586" width="9.625" style="1" customWidth="1"/>
    <col min="3587" max="3588" width="10.625" style="1" customWidth="1"/>
    <col min="3589" max="3589" width="8.5" style="1" customWidth="1"/>
    <col min="3590" max="3591" width="7.625" style="1" customWidth="1"/>
    <col min="3592" max="3592" width="8.5" style="1" customWidth="1"/>
    <col min="3593" max="3594" width="7.625" style="1" customWidth="1"/>
    <col min="3595" max="3595" width="7.125" style="1" customWidth="1"/>
    <col min="3596" max="3597" width="6.625" style="1" customWidth="1"/>
    <col min="3598" max="3603" width="4.75" style="1" customWidth="1"/>
    <col min="3604" max="3604" width="10.25" style="1" customWidth="1"/>
    <col min="3605" max="3840" width="9" style="1"/>
    <col min="3841" max="3841" width="7.25" style="1" customWidth="1"/>
    <col min="3842" max="3842" width="9.625" style="1" customWidth="1"/>
    <col min="3843" max="3844" width="10.625" style="1" customWidth="1"/>
    <col min="3845" max="3845" width="8.5" style="1" customWidth="1"/>
    <col min="3846" max="3847" width="7.625" style="1" customWidth="1"/>
    <col min="3848" max="3848" width="8.5" style="1" customWidth="1"/>
    <col min="3849" max="3850" width="7.625" style="1" customWidth="1"/>
    <col min="3851" max="3851" width="7.125" style="1" customWidth="1"/>
    <col min="3852" max="3853" width="6.625" style="1" customWidth="1"/>
    <col min="3854" max="3859" width="4.75" style="1" customWidth="1"/>
    <col min="3860" max="3860" width="10.25" style="1" customWidth="1"/>
    <col min="3861" max="4096" width="9" style="1"/>
    <col min="4097" max="4097" width="7.25" style="1" customWidth="1"/>
    <col min="4098" max="4098" width="9.625" style="1" customWidth="1"/>
    <col min="4099" max="4100" width="10.625" style="1" customWidth="1"/>
    <col min="4101" max="4101" width="8.5" style="1" customWidth="1"/>
    <col min="4102" max="4103" width="7.625" style="1" customWidth="1"/>
    <col min="4104" max="4104" width="8.5" style="1" customWidth="1"/>
    <col min="4105" max="4106" width="7.625" style="1" customWidth="1"/>
    <col min="4107" max="4107" width="7.125" style="1" customWidth="1"/>
    <col min="4108" max="4109" width="6.625" style="1" customWidth="1"/>
    <col min="4110" max="4115" width="4.75" style="1" customWidth="1"/>
    <col min="4116" max="4116" width="10.25" style="1" customWidth="1"/>
    <col min="4117" max="4352" width="9" style="1"/>
    <col min="4353" max="4353" width="7.25" style="1" customWidth="1"/>
    <col min="4354" max="4354" width="9.625" style="1" customWidth="1"/>
    <col min="4355" max="4356" width="10.625" style="1" customWidth="1"/>
    <col min="4357" max="4357" width="8.5" style="1" customWidth="1"/>
    <col min="4358" max="4359" width="7.625" style="1" customWidth="1"/>
    <col min="4360" max="4360" width="8.5" style="1" customWidth="1"/>
    <col min="4361" max="4362" width="7.625" style="1" customWidth="1"/>
    <col min="4363" max="4363" width="7.125" style="1" customWidth="1"/>
    <col min="4364" max="4365" width="6.625" style="1" customWidth="1"/>
    <col min="4366" max="4371" width="4.75" style="1" customWidth="1"/>
    <col min="4372" max="4372" width="10.25" style="1" customWidth="1"/>
    <col min="4373" max="4608" width="9" style="1"/>
    <col min="4609" max="4609" width="7.25" style="1" customWidth="1"/>
    <col min="4610" max="4610" width="9.625" style="1" customWidth="1"/>
    <col min="4611" max="4612" width="10.625" style="1" customWidth="1"/>
    <col min="4613" max="4613" width="8.5" style="1" customWidth="1"/>
    <col min="4614" max="4615" width="7.625" style="1" customWidth="1"/>
    <col min="4616" max="4616" width="8.5" style="1" customWidth="1"/>
    <col min="4617" max="4618" width="7.625" style="1" customWidth="1"/>
    <col min="4619" max="4619" width="7.125" style="1" customWidth="1"/>
    <col min="4620" max="4621" width="6.625" style="1" customWidth="1"/>
    <col min="4622" max="4627" width="4.75" style="1" customWidth="1"/>
    <col min="4628" max="4628" width="10.25" style="1" customWidth="1"/>
    <col min="4629" max="4864" width="9" style="1"/>
    <col min="4865" max="4865" width="7.25" style="1" customWidth="1"/>
    <col min="4866" max="4866" width="9.625" style="1" customWidth="1"/>
    <col min="4867" max="4868" width="10.625" style="1" customWidth="1"/>
    <col min="4869" max="4869" width="8.5" style="1" customWidth="1"/>
    <col min="4870" max="4871" width="7.625" style="1" customWidth="1"/>
    <col min="4872" max="4872" width="8.5" style="1" customWidth="1"/>
    <col min="4873" max="4874" width="7.625" style="1" customWidth="1"/>
    <col min="4875" max="4875" width="7.125" style="1" customWidth="1"/>
    <col min="4876" max="4877" width="6.625" style="1" customWidth="1"/>
    <col min="4878" max="4883" width="4.75" style="1" customWidth="1"/>
    <col min="4884" max="4884" width="10.25" style="1" customWidth="1"/>
    <col min="4885" max="5120" width="9" style="1"/>
    <col min="5121" max="5121" width="7.25" style="1" customWidth="1"/>
    <col min="5122" max="5122" width="9.625" style="1" customWidth="1"/>
    <col min="5123" max="5124" width="10.625" style="1" customWidth="1"/>
    <col min="5125" max="5125" width="8.5" style="1" customWidth="1"/>
    <col min="5126" max="5127" width="7.625" style="1" customWidth="1"/>
    <col min="5128" max="5128" width="8.5" style="1" customWidth="1"/>
    <col min="5129" max="5130" width="7.625" style="1" customWidth="1"/>
    <col min="5131" max="5131" width="7.125" style="1" customWidth="1"/>
    <col min="5132" max="5133" width="6.625" style="1" customWidth="1"/>
    <col min="5134" max="5139" width="4.75" style="1" customWidth="1"/>
    <col min="5140" max="5140" width="10.25" style="1" customWidth="1"/>
    <col min="5141" max="5376" width="9" style="1"/>
    <col min="5377" max="5377" width="7.25" style="1" customWidth="1"/>
    <col min="5378" max="5378" width="9.625" style="1" customWidth="1"/>
    <col min="5379" max="5380" width="10.625" style="1" customWidth="1"/>
    <col min="5381" max="5381" width="8.5" style="1" customWidth="1"/>
    <col min="5382" max="5383" width="7.625" style="1" customWidth="1"/>
    <col min="5384" max="5384" width="8.5" style="1" customWidth="1"/>
    <col min="5385" max="5386" width="7.625" style="1" customWidth="1"/>
    <col min="5387" max="5387" width="7.125" style="1" customWidth="1"/>
    <col min="5388" max="5389" width="6.625" style="1" customWidth="1"/>
    <col min="5390" max="5395" width="4.75" style="1" customWidth="1"/>
    <col min="5396" max="5396" width="10.25" style="1" customWidth="1"/>
    <col min="5397" max="5632" width="9" style="1"/>
    <col min="5633" max="5633" width="7.25" style="1" customWidth="1"/>
    <col min="5634" max="5634" width="9.625" style="1" customWidth="1"/>
    <col min="5635" max="5636" width="10.625" style="1" customWidth="1"/>
    <col min="5637" max="5637" width="8.5" style="1" customWidth="1"/>
    <col min="5638" max="5639" width="7.625" style="1" customWidth="1"/>
    <col min="5640" max="5640" width="8.5" style="1" customWidth="1"/>
    <col min="5641" max="5642" width="7.625" style="1" customWidth="1"/>
    <col min="5643" max="5643" width="7.125" style="1" customWidth="1"/>
    <col min="5644" max="5645" width="6.625" style="1" customWidth="1"/>
    <col min="5646" max="5651" width="4.75" style="1" customWidth="1"/>
    <col min="5652" max="5652" width="10.25" style="1" customWidth="1"/>
    <col min="5653" max="5888" width="9" style="1"/>
    <col min="5889" max="5889" width="7.25" style="1" customWidth="1"/>
    <col min="5890" max="5890" width="9.625" style="1" customWidth="1"/>
    <col min="5891" max="5892" width="10.625" style="1" customWidth="1"/>
    <col min="5893" max="5893" width="8.5" style="1" customWidth="1"/>
    <col min="5894" max="5895" width="7.625" style="1" customWidth="1"/>
    <col min="5896" max="5896" width="8.5" style="1" customWidth="1"/>
    <col min="5897" max="5898" width="7.625" style="1" customWidth="1"/>
    <col min="5899" max="5899" width="7.125" style="1" customWidth="1"/>
    <col min="5900" max="5901" width="6.625" style="1" customWidth="1"/>
    <col min="5902" max="5907" width="4.75" style="1" customWidth="1"/>
    <col min="5908" max="5908" width="10.25" style="1" customWidth="1"/>
    <col min="5909" max="6144" width="9" style="1"/>
    <col min="6145" max="6145" width="7.25" style="1" customWidth="1"/>
    <col min="6146" max="6146" width="9.625" style="1" customWidth="1"/>
    <col min="6147" max="6148" width="10.625" style="1" customWidth="1"/>
    <col min="6149" max="6149" width="8.5" style="1" customWidth="1"/>
    <col min="6150" max="6151" width="7.625" style="1" customWidth="1"/>
    <col min="6152" max="6152" width="8.5" style="1" customWidth="1"/>
    <col min="6153" max="6154" width="7.625" style="1" customWidth="1"/>
    <col min="6155" max="6155" width="7.125" style="1" customWidth="1"/>
    <col min="6156" max="6157" width="6.625" style="1" customWidth="1"/>
    <col min="6158" max="6163" width="4.75" style="1" customWidth="1"/>
    <col min="6164" max="6164" width="10.25" style="1" customWidth="1"/>
    <col min="6165" max="6400" width="9" style="1"/>
    <col min="6401" max="6401" width="7.25" style="1" customWidth="1"/>
    <col min="6402" max="6402" width="9.625" style="1" customWidth="1"/>
    <col min="6403" max="6404" width="10.625" style="1" customWidth="1"/>
    <col min="6405" max="6405" width="8.5" style="1" customWidth="1"/>
    <col min="6406" max="6407" width="7.625" style="1" customWidth="1"/>
    <col min="6408" max="6408" width="8.5" style="1" customWidth="1"/>
    <col min="6409" max="6410" width="7.625" style="1" customWidth="1"/>
    <col min="6411" max="6411" width="7.125" style="1" customWidth="1"/>
    <col min="6412" max="6413" width="6.625" style="1" customWidth="1"/>
    <col min="6414" max="6419" width="4.75" style="1" customWidth="1"/>
    <col min="6420" max="6420" width="10.25" style="1" customWidth="1"/>
    <col min="6421" max="6656" width="9" style="1"/>
    <col min="6657" max="6657" width="7.25" style="1" customWidth="1"/>
    <col min="6658" max="6658" width="9.625" style="1" customWidth="1"/>
    <col min="6659" max="6660" width="10.625" style="1" customWidth="1"/>
    <col min="6661" max="6661" width="8.5" style="1" customWidth="1"/>
    <col min="6662" max="6663" width="7.625" style="1" customWidth="1"/>
    <col min="6664" max="6664" width="8.5" style="1" customWidth="1"/>
    <col min="6665" max="6666" width="7.625" style="1" customWidth="1"/>
    <col min="6667" max="6667" width="7.125" style="1" customWidth="1"/>
    <col min="6668" max="6669" width="6.625" style="1" customWidth="1"/>
    <col min="6670" max="6675" width="4.75" style="1" customWidth="1"/>
    <col min="6676" max="6676" width="10.25" style="1" customWidth="1"/>
    <col min="6677" max="6912" width="9" style="1"/>
    <col min="6913" max="6913" width="7.25" style="1" customWidth="1"/>
    <col min="6914" max="6914" width="9.625" style="1" customWidth="1"/>
    <col min="6915" max="6916" width="10.625" style="1" customWidth="1"/>
    <col min="6917" max="6917" width="8.5" style="1" customWidth="1"/>
    <col min="6918" max="6919" width="7.625" style="1" customWidth="1"/>
    <col min="6920" max="6920" width="8.5" style="1" customWidth="1"/>
    <col min="6921" max="6922" width="7.625" style="1" customWidth="1"/>
    <col min="6923" max="6923" width="7.125" style="1" customWidth="1"/>
    <col min="6924" max="6925" width="6.625" style="1" customWidth="1"/>
    <col min="6926" max="6931" width="4.75" style="1" customWidth="1"/>
    <col min="6932" max="6932" width="10.25" style="1" customWidth="1"/>
    <col min="6933" max="7168" width="9" style="1"/>
    <col min="7169" max="7169" width="7.25" style="1" customWidth="1"/>
    <col min="7170" max="7170" width="9.625" style="1" customWidth="1"/>
    <col min="7171" max="7172" width="10.625" style="1" customWidth="1"/>
    <col min="7173" max="7173" width="8.5" style="1" customWidth="1"/>
    <col min="7174" max="7175" width="7.625" style="1" customWidth="1"/>
    <col min="7176" max="7176" width="8.5" style="1" customWidth="1"/>
    <col min="7177" max="7178" width="7.625" style="1" customWidth="1"/>
    <col min="7179" max="7179" width="7.125" style="1" customWidth="1"/>
    <col min="7180" max="7181" width="6.625" style="1" customWidth="1"/>
    <col min="7182" max="7187" width="4.75" style="1" customWidth="1"/>
    <col min="7188" max="7188" width="10.25" style="1" customWidth="1"/>
    <col min="7189" max="7424" width="9" style="1"/>
    <col min="7425" max="7425" width="7.25" style="1" customWidth="1"/>
    <col min="7426" max="7426" width="9.625" style="1" customWidth="1"/>
    <col min="7427" max="7428" width="10.625" style="1" customWidth="1"/>
    <col min="7429" max="7429" width="8.5" style="1" customWidth="1"/>
    <col min="7430" max="7431" width="7.625" style="1" customWidth="1"/>
    <col min="7432" max="7432" width="8.5" style="1" customWidth="1"/>
    <col min="7433" max="7434" width="7.625" style="1" customWidth="1"/>
    <col min="7435" max="7435" width="7.125" style="1" customWidth="1"/>
    <col min="7436" max="7437" width="6.625" style="1" customWidth="1"/>
    <col min="7438" max="7443" width="4.75" style="1" customWidth="1"/>
    <col min="7444" max="7444" width="10.25" style="1" customWidth="1"/>
    <col min="7445" max="7680" width="9" style="1"/>
    <col min="7681" max="7681" width="7.25" style="1" customWidth="1"/>
    <col min="7682" max="7682" width="9.625" style="1" customWidth="1"/>
    <col min="7683" max="7684" width="10.625" style="1" customWidth="1"/>
    <col min="7685" max="7685" width="8.5" style="1" customWidth="1"/>
    <col min="7686" max="7687" width="7.625" style="1" customWidth="1"/>
    <col min="7688" max="7688" width="8.5" style="1" customWidth="1"/>
    <col min="7689" max="7690" width="7.625" style="1" customWidth="1"/>
    <col min="7691" max="7691" width="7.125" style="1" customWidth="1"/>
    <col min="7692" max="7693" width="6.625" style="1" customWidth="1"/>
    <col min="7694" max="7699" width="4.75" style="1" customWidth="1"/>
    <col min="7700" max="7700" width="10.25" style="1" customWidth="1"/>
    <col min="7701" max="7936" width="9" style="1"/>
    <col min="7937" max="7937" width="7.25" style="1" customWidth="1"/>
    <col min="7938" max="7938" width="9.625" style="1" customWidth="1"/>
    <col min="7939" max="7940" width="10.625" style="1" customWidth="1"/>
    <col min="7941" max="7941" width="8.5" style="1" customWidth="1"/>
    <col min="7942" max="7943" width="7.625" style="1" customWidth="1"/>
    <col min="7944" max="7944" width="8.5" style="1" customWidth="1"/>
    <col min="7945" max="7946" width="7.625" style="1" customWidth="1"/>
    <col min="7947" max="7947" width="7.125" style="1" customWidth="1"/>
    <col min="7948" max="7949" width="6.625" style="1" customWidth="1"/>
    <col min="7950" max="7955" width="4.75" style="1" customWidth="1"/>
    <col min="7956" max="7956" width="10.25" style="1" customWidth="1"/>
    <col min="7957" max="8192" width="9" style="1"/>
    <col min="8193" max="8193" width="7.25" style="1" customWidth="1"/>
    <col min="8194" max="8194" width="9.625" style="1" customWidth="1"/>
    <col min="8195" max="8196" width="10.625" style="1" customWidth="1"/>
    <col min="8197" max="8197" width="8.5" style="1" customWidth="1"/>
    <col min="8198" max="8199" width="7.625" style="1" customWidth="1"/>
    <col min="8200" max="8200" width="8.5" style="1" customWidth="1"/>
    <col min="8201" max="8202" width="7.625" style="1" customWidth="1"/>
    <col min="8203" max="8203" width="7.125" style="1" customWidth="1"/>
    <col min="8204" max="8205" width="6.625" style="1" customWidth="1"/>
    <col min="8206" max="8211" width="4.75" style="1" customWidth="1"/>
    <col min="8212" max="8212" width="10.25" style="1" customWidth="1"/>
    <col min="8213" max="8448" width="9" style="1"/>
    <col min="8449" max="8449" width="7.25" style="1" customWidth="1"/>
    <col min="8450" max="8450" width="9.625" style="1" customWidth="1"/>
    <col min="8451" max="8452" width="10.625" style="1" customWidth="1"/>
    <col min="8453" max="8453" width="8.5" style="1" customWidth="1"/>
    <col min="8454" max="8455" width="7.625" style="1" customWidth="1"/>
    <col min="8456" max="8456" width="8.5" style="1" customWidth="1"/>
    <col min="8457" max="8458" width="7.625" style="1" customWidth="1"/>
    <col min="8459" max="8459" width="7.125" style="1" customWidth="1"/>
    <col min="8460" max="8461" width="6.625" style="1" customWidth="1"/>
    <col min="8462" max="8467" width="4.75" style="1" customWidth="1"/>
    <col min="8468" max="8468" width="10.25" style="1" customWidth="1"/>
    <col min="8469" max="8704" width="9" style="1"/>
    <col min="8705" max="8705" width="7.25" style="1" customWidth="1"/>
    <col min="8706" max="8706" width="9.625" style="1" customWidth="1"/>
    <col min="8707" max="8708" width="10.625" style="1" customWidth="1"/>
    <col min="8709" max="8709" width="8.5" style="1" customWidth="1"/>
    <col min="8710" max="8711" width="7.625" style="1" customWidth="1"/>
    <col min="8712" max="8712" width="8.5" style="1" customWidth="1"/>
    <col min="8713" max="8714" width="7.625" style="1" customWidth="1"/>
    <col min="8715" max="8715" width="7.125" style="1" customWidth="1"/>
    <col min="8716" max="8717" width="6.625" style="1" customWidth="1"/>
    <col min="8718" max="8723" width="4.75" style="1" customWidth="1"/>
    <col min="8724" max="8724" width="10.25" style="1" customWidth="1"/>
    <col min="8725" max="8960" width="9" style="1"/>
    <col min="8961" max="8961" width="7.25" style="1" customWidth="1"/>
    <col min="8962" max="8962" width="9.625" style="1" customWidth="1"/>
    <col min="8963" max="8964" width="10.625" style="1" customWidth="1"/>
    <col min="8965" max="8965" width="8.5" style="1" customWidth="1"/>
    <col min="8966" max="8967" width="7.625" style="1" customWidth="1"/>
    <col min="8968" max="8968" width="8.5" style="1" customWidth="1"/>
    <col min="8969" max="8970" width="7.625" style="1" customWidth="1"/>
    <col min="8971" max="8971" width="7.125" style="1" customWidth="1"/>
    <col min="8972" max="8973" width="6.625" style="1" customWidth="1"/>
    <col min="8974" max="8979" width="4.75" style="1" customWidth="1"/>
    <col min="8980" max="8980" width="10.25" style="1" customWidth="1"/>
    <col min="8981" max="9216" width="9" style="1"/>
    <col min="9217" max="9217" width="7.25" style="1" customWidth="1"/>
    <col min="9218" max="9218" width="9.625" style="1" customWidth="1"/>
    <col min="9219" max="9220" width="10.625" style="1" customWidth="1"/>
    <col min="9221" max="9221" width="8.5" style="1" customWidth="1"/>
    <col min="9222" max="9223" width="7.625" style="1" customWidth="1"/>
    <col min="9224" max="9224" width="8.5" style="1" customWidth="1"/>
    <col min="9225" max="9226" width="7.625" style="1" customWidth="1"/>
    <col min="9227" max="9227" width="7.125" style="1" customWidth="1"/>
    <col min="9228" max="9229" width="6.625" style="1" customWidth="1"/>
    <col min="9230" max="9235" width="4.75" style="1" customWidth="1"/>
    <col min="9236" max="9236" width="10.25" style="1" customWidth="1"/>
    <col min="9237" max="9472" width="9" style="1"/>
    <col min="9473" max="9473" width="7.25" style="1" customWidth="1"/>
    <col min="9474" max="9474" width="9.625" style="1" customWidth="1"/>
    <col min="9475" max="9476" width="10.625" style="1" customWidth="1"/>
    <col min="9477" max="9477" width="8.5" style="1" customWidth="1"/>
    <col min="9478" max="9479" width="7.625" style="1" customWidth="1"/>
    <col min="9480" max="9480" width="8.5" style="1" customWidth="1"/>
    <col min="9481" max="9482" width="7.625" style="1" customWidth="1"/>
    <col min="9483" max="9483" width="7.125" style="1" customWidth="1"/>
    <col min="9484" max="9485" width="6.625" style="1" customWidth="1"/>
    <col min="9486" max="9491" width="4.75" style="1" customWidth="1"/>
    <col min="9492" max="9492" width="10.25" style="1" customWidth="1"/>
    <col min="9493" max="9728" width="9" style="1"/>
    <col min="9729" max="9729" width="7.25" style="1" customWidth="1"/>
    <col min="9730" max="9730" width="9.625" style="1" customWidth="1"/>
    <col min="9731" max="9732" width="10.625" style="1" customWidth="1"/>
    <col min="9733" max="9733" width="8.5" style="1" customWidth="1"/>
    <col min="9734" max="9735" width="7.625" style="1" customWidth="1"/>
    <col min="9736" max="9736" width="8.5" style="1" customWidth="1"/>
    <col min="9737" max="9738" width="7.625" style="1" customWidth="1"/>
    <col min="9739" max="9739" width="7.125" style="1" customWidth="1"/>
    <col min="9740" max="9741" width="6.625" style="1" customWidth="1"/>
    <col min="9742" max="9747" width="4.75" style="1" customWidth="1"/>
    <col min="9748" max="9748" width="10.25" style="1" customWidth="1"/>
    <col min="9749" max="9984" width="9" style="1"/>
    <col min="9985" max="9985" width="7.25" style="1" customWidth="1"/>
    <col min="9986" max="9986" width="9.625" style="1" customWidth="1"/>
    <col min="9987" max="9988" width="10.625" style="1" customWidth="1"/>
    <col min="9989" max="9989" width="8.5" style="1" customWidth="1"/>
    <col min="9990" max="9991" width="7.625" style="1" customWidth="1"/>
    <col min="9992" max="9992" width="8.5" style="1" customWidth="1"/>
    <col min="9993" max="9994" width="7.625" style="1" customWidth="1"/>
    <col min="9995" max="9995" width="7.125" style="1" customWidth="1"/>
    <col min="9996" max="9997" width="6.625" style="1" customWidth="1"/>
    <col min="9998" max="10003" width="4.75" style="1" customWidth="1"/>
    <col min="10004" max="10004" width="10.25" style="1" customWidth="1"/>
    <col min="10005" max="10240" width="9" style="1"/>
    <col min="10241" max="10241" width="7.25" style="1" customWidth="1"/>
    <col min="10242" max="10242" width="9.625" style="1" customWidth="1"/>
    <col min="10243" max="10244" width="10.625" style="1" customWidth="1"/>
    <col min="10245" max="10245" width="8.5" style="1" customWidth="1"/>
    <col min="10246" max="10247" width="7.625" style="1" customWidth="1"/>
    <col min="10248" max="10248" width="8.5" style="1" customWidth="1"/>
    <col min="10249" max="10250" width="7.625" style="1" customWidth="1"/>
    <col min="10251" max="10251" width="7.125" style="1" customWidth="1"/>
    <col min="10252" max="10253" width="6.625" style="1" customWidth="1"/>
    <col min="10254" max="10259" width="4.75" style="1" customWidth="1"/>
    <col min="10260" max="10260" width="10.25" style="1" customWidth="1"/>
    <col min="10261" max="10496" width="9" style="1"/>
    <col min="10497" max="10497" width="7.25" style="1" customWidth="1"/>
    <col min="10498" max="10498" width="9.625" style="1" customWidth="1"/>
    <col min="10499" max="10500" width="10.625" style="1" customWidth="1"/>
    <col min="10501" max="10501" width="8.5" style="1" customWidth="1"/>
    <col min="10502" max="10503" width="7.625" style="1" customWidth="1"/>
    <col min="10504" max="10504" width="8.5" style="1" customWidth="1"/>
    <col min="10505" max="10506" width="7.625" style="1" customWidth="1"/>
    <col min="10507" max="10507" width="7.125" style="1" customWidth="1"/>
    <col min="10508" max="10509" width="6.625" style="1" customWidth="1"/>
    <col min="10510" max="10515" width="4.75" style="1" customWidth="1"/>
    <col min="10516" max="10516" width="10.25" style="1" customWidth="1"/>
    <col min="10517" max="10752" width="9" style="1"/>
    <col min="10753" max="10753" width="7.25" style="1" customWidth="1"/>
    <col min="10754" max="10754" width="9.625" style="1" customWidth="1"/>
    <col min="10755" max="10756" width="10.625" style="1" customWidth="1"/>
    <col min="10757" max="10757" width="8.5" style="1" customWidth="1"/>
    <col min="10758" max="10759" width="7.625" style="1" customWidth="1"/>
    <col min="10760" max="10760" width="8.5" style="1" customWidth="1"/>
    <col min="10761" max="10762" width="7.625" style="1" customWidth="1"/>
    <col min="10763" max="10763" width="7.125" style="1" customWidth="1"/>
    <col min="10764" max="10765" width="6.625" style="1" customWidth="1"/>
    <col min="10766" max="10771" width="4.75" style="1" customWidth="1"/>
    <col min="10772" max="10772" width="10.25" style="1" customWidth="1"/>
    <col min="10773" max="11008" width="9" style="1"/>
    <col min="11009" max="11009" width="7.25" style="1" customWidth="1"/>
    <col min="11010" max="11010" width="9.625" style="1" customWidth="1"/>
    <col min="11011" max="11012" width="10.625" style="1" customWidth="1"/>
    <col min="11013" max="11013" width="8.5" style="1" customWidth="1"/>
    <col min="11014" max="11015" width="7.625" style="1" customWidth="1"/>
    <col min="11016" max="11016" width="8.5" style="1" customWidth="1"/>
    <col min="11017" max="11018" width="7.625" style="1" customWidth="1"/>
    <col min="11019" max="11019" width="7.125" style="1" customWidth="1"/>
    <col min="11020" max="11021" width="6.625" style="1" customWidth="1"/>
    <col min="11022" max="11027" width="4.75" style="1" customWidth="1"/>
    <col min="11028" max="11028" width="10.25" style="1" customWidth="1"/>
    <col min="11029" max="11264" width="9" style="1"/>
    <col min="11265" max="11265" width="7.25" style="1" customWidth="1"/>
    <col min="11266" max="11266" width="9.625" style="1" customWidth="1"/>
    <col min="11267" max="11268" width="10.625" style="1" customWidth="1"/>
    <col min="11269" max="11269" width="8.5" style="1" customWidth="1"/>
    <col min="11270" max="11271" width="7.625" style="1" customWidth="1"/>
    <col min="11272" max="11272" width="8.5" style="1" customWidth="1"/>
    <col min="11273" max="11274" width="7.625" style="1" customWidth="1"/>
    <col min="11275" max="11275" width="7.125" style="1" customWidth="1"/>
    <col min="11276" max="11277" width="6.625" style="1" customWidth="1"/>
    <col min="11278" max="11283" width="4.75" style="1" customWidth="1"/>
    <col min="11284" max="11284" width="10.25" style="1" customWidth="1"/>
    <col min="11285" max="11520" width="9" style="1"/>
    <col min="11521" max="11521" width="7.25" style="1" customWidth="1"/>
    <col min="11522" max="11522" width="9.625" style="1" customWidth="1"/>
    <col min="11523" max="11524" width="10.625" style="1" customWidth="1"/>
    <col min="11525" max="11525" width="8.5" style="1" customWidth="1"/>
    <col min="11526" max="11527" width="7.625" style="1" customWidth="1"/>
    <col min="11528" max="11528" width="8.5" style="1" customWidth="1"/>
    <col min="11529" max="11530" width="7.625" style="1" customWidth="1"/>
    <col min="11531" max="11531" width="7.125" style="1" customWidth="1"/>
    <col min="11532" max="11533" width="6.625" style="1" customWidth="1"/>
    <col min="11534" max="11539" width="4.75" style="1" customWidth="1"/>
    <col min="11540" max="11540" width="10.25" style="1" customWidth="1"/>
    <col min="11541" max="11776" width="9" style="1"/>
    <col min="11777" max="11777" width="7.25" style="1" customWidth="1"/>
    <col min="11778" max="11778" width="9.625" style="1" customWidth="1"/>
    <col min="11779" max="11780" width="10.625" style="1" customWidth="1"/>
    <col min="11781" max="11781" width="8.5" style="1" customWidth="1"/>
    <col min="11782" max="11783" width="7.625" style="1" customWidth="1"/>
    <col min="11784" max="11784" width="8.5" style="1" customWidth="1"/>
    <col min="11785" max="11786" width="7.625" style="1" customWidth="1"/>
    <col min="11787" max="11787" width="7.125" style="1" customWidth="1"/>
    <col min="11788" max="11789" width="6.625" style="1" customWidth="1"/>
    <col min="11790" max="11795" width="4.75" style="1" customWidth="1"/>
    <col min="11796" max="11796" width="10.25" style="1" customWidth="1"/>
    <col min="11797" max="12032" width="9" style="1"/>
    <col min="12033" max="12033" width="7.25" style="1" customWidth="1"/>
    <col min="12034" max="12034" width="9.625" style="1" customWidth="1"/>
    <col min="12035" max="12036" width="10.625" style="1" customWidth="1"/>
    <col min="12037" max="12037" width="8.5" style="1" customWidth="1"/>
    <col min="12038" max="12039" width="7.625" style="1" customWidth="1"/>
    <col min="12040" max="12040" width="8.5" style="1" customWidth="1"/>
    <col min="12041" max="12042" width="7.625" style="1" customWidth="1"/>
    <col min="12043" max="12043" width="7.125" style="1" customWidth="1"/>
    <col min="12044" max="12045" width="6.625" style="1" customWidth="1"/>
    <col min="12046" max="12051" width="4.75" style="1" customWidth="1"/>
    <col min="12052" max="12052" width="10.25" style="1" customWidth="1"/>
    <col min="12053" max="12288" width="9" style="1"/>
    <col min="12289" max="12289" width="7.25" style="1" customWidth="1"/>
    <col min="12290" max="12290" width="9.625" style="1" customWidth="1"/>
    <col min="12291" max="12292" width="10.625" style="1" customWidth="1"/>
    <col min="12293" max="12293" width="8.5" style="1" customWidth="1"/>
    <col min="12294" max="12295" width="7.625" style="1" customWidth="1"/>
    <col min="12296" max="12296" width="8.5" style="1" customWidth="1"/>
    <col min="12297" max="12298" width="7.625" style="1" customWidth="1"/>
    <col min="12299" max="12299" width="7.125" style="1" customWidth="1"/>
    <col min="12300" max="12301" width="6.625" style="1" customWidth="1"/>
    <col min="12302" max="12307" width="4.75" style="1" customWidth="1"/>
    <col min="12308" max="12308" width="10.25" style="1" customWidth="1"/>
    <col min="12309" max="12544" width="9" style="1"/>
    <col min="12545" max="12545" width="7.25" style="1" customWidth="1"/>
    <col min="12546" max="12546" width="9.625" style="1" customWidth="1"/>
    <col min="12547" max="12548" width="10.625" style="1" customWidth="1"/>
    <col min="12549" max="12549" width="8.5" style="1" customWidth="1"/>
    <col min="12550" max="12551" width="7.625" style="1" customWidth="1"/>
    <col min="12552" max="12552" width="8.5" style="1" customWidth="1"/>
    <col min="12553" max="12554" width="7.625" style="1" customWidth="1"/>
    <col min="12555" max="12555" width="7.125" style="1" customWidth="1"/>
    <col min="12556" max="12557" width="6.625" style="1" customWidth="1"/>
    <col min="12558" max="12563" width="4.75" style="1" customWidth="1"/>
    <col min="12564" max="12564" width="10.25" style="1" customWidth="1"/>
    <col min="12565" max="12800" width="9" style="1"/>
    <col min="12801" max="12801" width="7.25" style="1" customWidth="1"/>
    <col min="12802" max="12802" width="9.625" style="1" customWidth="1"/>
    <col min="12803" max="12804" width="10.625" style="1" customWidth="1"/>
    <col min="12805" max="12805" width="8.5" style="1" customWidth="1"/>
    <col min="12806" max="12807" width="7.625" style="1" customWidth="1"/>
    <col min="12808" max="12808" width="8.5" style="1" customWidth="1"/>
    <col min="12809" max="12810" width="7.625" style="1" customWidth="1"/>
    <col min="12811" max="12811" width="7.125" style="1" customWidth="1"/>
    <col min="12812" max="12813" width="6.625" style="1" customWidth="1"/>
    <col min="12814" max="12819" width="4.75" style="1" customWidth="1"/>
    <col min="12820" max="12820" width="10.25" style="1" customWidth="1"/>
    <col min="12821" max="13056" width="9" style="1"/>
    <col min="13057" max="13057" width="7.25" style="1" customWidth="1"/>
    <col min="13058" max="13058" width="9.625" style="1" customWidth="1"/>
    <col min="13059" max="13060" width="10.625" style="1" customWidth="1"/>
    <col min="13061" max="13061" width="8.5" style="1" customWidth="1"/>
    <col min="13062" max="13063" width="7.625" style="1" customWidth="1"/>
    <col min="13064" max="13064" width="8.5" style="1" customWidth="1"/>
    <col min="13065" max="13066" width="7.625" style="1" customWidth="1"/>
    <col min="13067" max="13067" width="7.125" style="1" customWidth="1"/>
    <col min="13068" max="13069" width="6.625" style="1" customWidth="1"/>
    <col min="13070" max="13075" width="4.75" style="1" customWidth="1"/>
    <col min="13076" max="13076" width="10.25" style="1" customWidth="1"/>
    <col min="13077" max="13312" width="9" style="1"/>
    <col min="13313" max="13313" width="7.25" style="1" customWidth="1"/>
    <col min="13314" max="13314" width="9.625" style="1" customWidth="1"/>
    <col min="13315" max="13316" width="10.625" style="1" customWidth="1"/>
    <col min="13317" max="13317" width="8.5" style="1" customWidth="1"/>
    <col min="13318" max="13319" width="7.625" style="1" customWidth="1"/>
    <col min="13320" max="13320" width="8.5" style="1" customWidth="1"/>
    <col min="13321" max="13322" width="7.625" style="1" customWidth="1"/>
    <col min="13323" max="13323" width="7.125" style="1" customWidth="1"/>
    <col min="13324" max="13325" width="6.625" style="1" customWidth="1"/>
    <col min="13326" max="13331" width="4.75" style="1" customWidth="1"/>
    <col min="13332" max="13332" width="10.25" style="1" customWidth="1"/>
    <col min="13333" max="13568" width="9" style="1"/>
    <col min="13569" max="13569" width="7.25" style="1" customWidth="1"/>
    <col min="13570" max="13570" width="9.625" style="1" customWidth="1"/>
    <col min="13571" max="13572" width="10.625" style="1" customWidth="1"/>
    <col min="13573" max="13573" width="8.5" style="1" customWidth="1"/>
    <col min="13574" max="13575" width="7.625" style="1" customWidth="1"/>
    <col min="13576" max="13576" width="8.5" style="1" customWidth="1"/>
    <col min="13577" max="13578" width="7.625" style="1" customWidth="1"/>
    <col min="13579" max="13579" width="7.125" style="1" customWidth="1"/>
    <col min="13580" max="13581" width="6.625" style="1" customWidth="1"/>
    <col min="13582" max="13587" width="4.75" style="1" customWidth="1"/>
    <col min="13588" max="13588" width="10.25" style="1" customWidth="1"/>
    <col min="13589" max="13824" width="9" style="1"/>
    <col min="13825" max="13825" width="7.25" style="1" customWidth="1"/>
    <col min="13826" max="13826" width="9.625" style="1" customWidth="1"/>
    <col min="13827" max="13828" width="10.625" style="1" customWidth="1"/>
    <col min="13829" max="13829" width="8.5" style="1" customWidth="1"/>
    <col min="13830" max="13831" width="7.625" style="1" customWidth="1"/>
    <col min="13832" max="13832" width="8.5" style="1" customWidth="1"/>
    <col min="13833" max="13834" width="7.625" style="1" customWidth="1"/>
    <col min="13835" max="13835" width="7.125" style="1" customWidth="1"/>
    <col min="13836" max="13837" width="6.625" style="1" customWidth="1"/>
    <col min="13838" max="13843" width="4.75" style="1" customWidth="1"/>
    <col min="13844" max="13844" width="10.25" style="1" customWidth="1"/>
    <col min="13845" max="14080" width="9" style="1"/>
    <col min="14081" max="14081" width="7.25" style="1" customWidth="1"/>
    <col min="14082" max="14082" width="9.625" style="1" customWidth="1"/>
    <col min="14083" max="14084" width="10.625" style="1" customWidth="1"/>
    <col min="14085" max="14085" width="8.5" style="1" customWidth="1"/>
    <col min="14086" max="14087" width="7.625" style="1" customWidth="1"/>
    <col min="14088" max="14088" width="8.5" style="1" customWidth="1"/>
    <col min="14089" max="14090" width="7.625" style="1" customWidth="1"/>
    <col min="14091" max="14091" width="7.125" style="1" customWidth="1"/>
    <col min="14092" max="14093" width="6.625" style="1" customWidth="1"/>
    <col min="14094" max="14099" width="4.75" style="1" customWidth="1"/>
    <col min="14100" max="14100" width="10.25" style="1" customWidth="1"/>
    <col min="14101" max="14336" width="9" style="1"/>
    <col min="14337" max="14337" width="7.25" style="1" customWidth="1"/>
    <col min="14338" max="14338" width="9.625" style="1" customWidth="1"/>
    <col min="14339" max="14340" width="10.625" style="1" customWidth="1"/>
    <col min="14341" max="14341" width="8.5" style="1" customWidth="1"/>
    <col min="14342" max="14343" width="7.625" style="1" customWidth="1"/>
    <col min="14344" max="14344" width="8.5" style="1" customWidth="1"/>
    <col min="14345" max="14346" width="7.625" style="1" customWidth="1"/>
    <col min="14347" max="14347" width="7.125" style="1" customWidth="1"/>
    <col min="14348" max="14349" width="6.625" style="1" customWidth="1"/>
    <col min="14350" max="14355" width="4.75" style="1" customWidth="1"/>
    <col min="14356" max="14356" width="10.25" style="1" customWidth="1"/>
    <col min="14357" max="14592" width="9" style="1"/>
    <col min="14593" max="14593" width="7.25" style="1" customWidth="1"/>
    <col min="14594" max="14594" width="9.625" style="1" customWidth="1"/>
    <col min="14595" max="14596" width="10.625" style="1" customWidth="1"/>
    <col min="14597" max="14597" width="8.5" style="1" customWidth="1"/>
    <col min="14598" max="14599" width="7.625" style="1" customWidth="1"/>
    <col min="14600" max="14600" width="8.5" style="1" customWidth="1"/>
    <col min="14601" max="14602" width="7.625" style="1" customWidth="1"/>
    <col min="14603" max="14603" width="7.125" style="1" customWidth="1"/>
    <col min="14604" max="14605" width="6.625" style="1" customWidth="1"/>
    <col min="14606" max="14611" width="4.75" style="1" customWidth="1"/>
    <col min="14612" max="14612" width="10.25" style="1" customWidth="1"/>
    <col min="14613" max="14848" width="9" style="1"/>
    <col min="14849" max="14849" width="7.25" style="1" customWidth="1"/>
    <col min="14850" max="14850" width="9.625" style="1" customWidth="1"/>
    <col min="14851" max="14852" width="10.625" style="1" customWidth="1"/>
    <col min="14853" max="14853" width="8.5" style="1" customWidth="1"/>
    <col min="14854" max="14855" width="7.625" style="1" customWidth="1"/>
    <col min="14856" max="14856" width="8.5" style="1" customWidth="1"/>
    <col min="14857" max="14858" width="7.625" style="1" customWidth="1"/>
    <col min="14859" max="14859" width="7.125" style="1" customWidth="1"/>
    <col min="14860" max="14861" width="6.625" style="1" customWidth="1"/>
    <col min="14862" max="14867" width="4.75" style="1" customWidth="1"/>
    <col min="14868" max="14868" width="10.25" style="1" customWidth="1"/>
    <col min="14869" max="15104" width="9" style="1"/>
    <col min="15105" max="15105" width="7.25" style="1" customWidth="1"/>
    <col min="15106" max="15106" width="9.625" style="1" customWidth="1"/>
    <col min="15107" max="15108" width="10.625" style="1" customWidth="1"/>
    <col min="15109" max="15109" width="8.5" style="1" customWidth="1"/>
    <col min="15110" max="15111" width="7.625" style="1" customWidth="1"/>
    <col min="15112" max="15112" width="8.5" style="1" customWidth="1"/>
    <col min="15113" max="15114" width="7.625" style="1" customWidth="1"/>
    <col min="15115" max="15115" width="7.125" style="1" customWidth="1"/>
    <col min="15116" max="15117" width="6.625" style="1" customWidth="1"/>
    <col min="15118" max="15123" width="4.75" style="1" customWidth="1"/>
    <col min="15124" max="15124" width="10.25" style="1" customWidth="1"/>
    <col min="15125" max="15360" width="9" style="1"/>
    <col min="15361" max="15361" width="7.25" style="1" customWidth="1"/>
    <col min="15362" max="15362" width="9.625" style="1" customWidth="1"/>
    <col min="15363" max="15364" width="10.625" style="1" customWidth="1"/>
    <col min="15365" max="15365" width="8.5" style="1" customWidth="1"/>
    <col min="15366" max="15367" width="7.625" style="1" customWidth="1"/>
    <col min="15368" max="15368" width="8.5" style="1" customWidth="1"/>
    <col min="15369" max="15370" width="7.625" style="1" customWidth="1"/>
    <col min="15371" max="15371" width="7.125" style="1" customWidth="1"/>
    <col min="15372" max="15373" width="6.625" style="1" customWidth="1"/>
    <col min="15374" max="15379" width="4.75" style="1" customWidth="1"/>
    <col min="15380" max="15380" width="10.25" style="1" customWidth="1"/>
    <col min="15381" max="15616" width="9" style="1"/>
    <col min="15617" max="15617" width="7.25" style="1" customWidth="1"/>
    <col min="15618" max="15618" width="9.625" style="1" customWidth="1"/>
    <col min="15619" max="15620" width="10.625" style="1" customWidth="1"/>
    <col min="15621" max="15621" width="8.5" style="1" customWidth="1"/>
    <col min="15622" max="15623" width="7.625" style="1" customWidth="1"/>
    <col min="15624" max="15624" width="8.5" style="1" customWidth="1"/>
    <col min="15625" max="15626" width="7.625" style="1" customWidth="1"/>
    <col min="15627" max="15627" width="7.125" style="1" customWidth="1"/>
    <col min="15628" max="15629" width="6.625" style="1" customWidth="1"/>
    <col min="15630" max="15635" width="4.75" style="1" customWidth="1"/>
    <col min="15636" max="15636" width="10.25" style="1" customWidth="1"/>
    <col min="15637" max="15872" width="9" style="1"/>
    <col min="15873" max="15873" width="7.25" style="1" customWidth="1"/>
    <col min="15874" max="15874" width="9.625" style="1" customWidth="1"/>
    <col min="15875" max="15876" width="10.625" style="1" customWidth="1"/>
    <col min="15877" max="15877" width="8.5" style="1" customWidth="1"/>
    <col min="15878" max="15879" width="7.625" style="1" customWidth="1"/>
    <col min="15880" max="15880" width="8.5" style="1" customWidth="1"/>
    <col min="15881" max="15882" width="7.625" style="1" customWidth="1"/>
    <col min="15883" max="15883" width="7.125" style="1" customWidth="1"/>
    <col min="15884" max="15885" width="6.625" style="1" customWidth="1"/>
    <col min="15886" max="15891" width="4.75" style="1" customWidth="1"/>
    <col min="15892" max="15892" width="10.25" style="1" customWidth="1"/>
    <col min="15893" max="16128" width="9" style="1"/>
    <col min="16129" max="16129" width="7.25" style="1" customWidth="1"/>
    <col min="16130" max="16130" width="9.625" style="1" customWidth="1"/>
    <col min="16131" max="16132" width="10.625" style="1" customWidth="1"/>
    <col min="16133" max="16133" width="8.5" style="1" customWidth="1"/>
    <col min="16134" max="16135" width="7.625" style="1" customWidth="1"/>
    <col min="16136" max="16136" width="8.5" style="1" customWidth="1"/>
    <col min="16137" max="16138" width="7.625" style="1" customWidth="1"/>
    <col min="16139" max="16139" width="7.125" style="1" customWidth="1"/>
    <col min="16140" max="16141" width="6.625" style="1" customWidth="1"/>
    <col min="16142" max="16147" width="4.75" style="1" customWidth="1"/>
    <col min="16148" max="16148" width="10.25" style="1" customWidth="1"/>
    <col min="16149" max="16384" width="9" style="1"/>
  </cols>
  <sheetData>
    <row r="1" spans="1:22">
      <c r="E1" s="47"/>
      <c r="F1" s="47"/>
      <c r="G1" s="47"/>
      <c r="H1" s="47"/>
      <c r="I1" s="47"/>
      <c r="J1" s="47"/>
    </row>
    <row r="2" spans="1:22">
      <c r="B2" s="36" t="s">
        <v>74</v>
      </c>
      <c r="E2" s="47"/>
      <c r="F2" s="47"/>
      <c r="G2" s="47"/>
      <c r="H2" s="47"/>
      <c r="I2" s="47"/>
      <c r="J2" s="47"/>
    </row>
    <row r="3" spans="1:2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2">
      <c r="B4" s="348" t="s">
        <v>6</v>
      </c>
      <c r="C4" s="336" t="s">
        <v>1</v>
      </c>
      <c r="D4" s="336" t="s">
        <v>38</v>
      </c>
      <c r="E4" s="351" t="s">
        <v>75</v>
      </c>
      <c r="F4" s="352"/>
      <c r="G4" s="352"/>
      <c r="H4" s="352"/>
      <c r="I4" s="352"/>
      <c r="J4" s="353"/>
      <c r="K4" s="351" t="s">
        <v>76</v>
      </c>
      <c r="L4" s="352"/>
      <c r="M4" s="352"/>
      <c r="N4" s="352"/>
      <c r="O4" s="352"/>
      <c r="P4" s="352"/>
      <c r="Q4" s="352"/>
      <c r="R4" s="352"/>
      <c r="S4" s="353"/>
      <c r="T4" s="38" t="s">
        <v>77</v>
      </c>
    </row>
    <row r="5" spans="1:22">
      <c r="B5" s="349"/>
      <c r="C5" s="349"/>
      <c r="D5" s="349"/>
      <c r="E5" s="351" t="s">
        <v>78</v>
      </c>
      <c r="F5" s="352"/>
      <c r="G5" s="353"/>
      <c r="H5" s="351" t="s">
        <v>79</v>
      </c>
      <c r="I5" s="352"/>
      <c r="J5" s="353"/>
      <c r="K5" s="351" t="s">
        <v>80</v>
      </c>
      <c r="L5" s="352"/>
      <c r="M5" s="353"/>
      <c r="N5" s="39" t="s">
        <v>81</v>
      </c>
      <c r="O5" s="60" t="s">
        <v>44</v>
      </c>
      <c r="P5" s="39" t="s">
        <v>82</v>
      </c>
      <c r="Q5" s="60" t="s">
        <v>44</v>
      </c>
      <c r="R5" s="39" t="s">
        <v>83</v>
      </c>
      <c r="S5" s="60" t="s">
        <v>44</v>
      </c>
      <c r="T5" s="42" t="s">
        <v>84</v>
      </c>
    </row>
    <row r="6" spans="1:22">
      <c r="B6" s="350"/>
      <c r="C6" s="350"/>
      <c r="D6" s="350"/>
      <c r="E6" s="43" t="s">
        <v>85</v>
      </c>
      <c r="F6" s="43" t="s">
        <v>11</v>
      </c>
      <c r="G6" s="43" t="s">
        <v>12</v>
      </c>
      <c r="H6" s="43" t="s">
        <v>85</v>
      </c>
      <c r="I6" s="43" t="s">
        <v>11</v>
      </c>
      <c r="J6" s="44" t="s">
        <v>12</v>
      </c>
      <c r="K6" s="43" t="s">
        <v>85</v>
      </c>
      <c r="L6" s="43" t="s">
        <v>11</v>
      </c>
      <c r="M6" s="44" t="s">
        <v>12</v>
      </c>
      <c r="N6" s="43" t="s">
        <v>11</v>
      </c>
      <c r="O6" s="43" t="s">
        <v>12</v>
      </c>
      <c r="P6" s="43" t="s">
        <v>11</v>
      </c>
      <c r="Q6" s="43" t="s">
        <v>12</v>
      </c>
      <c r="R6" s="43" t="s">
        <v>11</v>
      </c>
      <c r="S6" s="44" t="s">
        <v>12</v>
      </c>
      <c r="T6" s="44" t="s">
        <v>13</v>
      </c>
    </row>
    <row r="7" spans="1:22">
      <c r="B7" s="46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2"/>
    </row>
    <row r="8" spans="1:22">
      <c r="A8" s="2"/>
      <c r="B8" s="23" t="s">
        <v>14</v>
      </c>
      <c r="C8" s="63">
        <v>7</v>
      </c>
      <c r="D8" s="63">
        <v>123</v>
      </c>
      <c r="E8" s="63">
        <v>255</v>
      </c>
      <c r="F8" s="63">
        <v>136</v>
      </c>
      <c r="G8" s="63">
        <v>119</v>
      </c>
      <c r="H8" s="63">
        <v>18</v>
      </c>
      <c r="I8" s="63">
        <v>3</v>
      </c>
      <c r="J8" s="63">
        <v>15</v>
      </c>
      <c r="K8" s="63">
        <v>3706</v>
      </c>
      <c r="L8" s="63">
        <v>1922</v>
      </c>
      <c r="M8" s="63">
        <v>1784</v>
      </c>
      <c r="N8" s="63">
        <v>700</v>
      </c>
      <c r="O8" s="63">
        <v>640</v>
      </c>
      <c r="P8" s="63">
        <v>584</v>
      </c>
      <c r="Q8" s="63">
        <v>568</v>
      </c>
      <c r="R8" s="63">
        <v>638</v>
      </c>
      <c r="S8" s="63">
        <v>576</v>
      </c>
      <c r="T8" s="64">
        <v>30.130081300813007</v>
      </c>
      <c r="U8" s="2"/>
      <c r="V8" s="2"/>
    </row>
    <row r="9" spans="1:22">
      <c r="A9" s="2"/>
      <c r="B9" s="65" t="s">
        <v>54</v>
      </c>
      <c r="C9" s="66">
        <v>7</v>
      </c>
      <c r="D9" s="66">
        <v>114</v>
      </c>
      <c r="E9" s="66">
        <v>228</v>
      </c>
      <c r="F9" s="66">
        <v>116</v>
      </c>
      <c r="G9" s="66">
        <v>112</v>
      </c>
      <c r="H9" s="66">
        <v>25</v>
      </c>
      <c r="I9" s="66">
        <v>6</v>
      </c>
      <c r="J9" s="66">
        <v>19</v>
      </c>
      <c r="K9" s="66">
        <v>3439</v>
      </c>
      <c r="L9" s="66">
        <v>1777</v>
      </c>
      <c r="M9" s="66">
        <v>1662</v>
      </c>
      <c r="N9" s="66">
        <v>613</v>
      </c>
      <c r="O9" s="66">
        <v>536</v>
      </c>
      <c r="P9" s="66">
        <v>625</v>
      </c>
      <c r="Q9" s="66">
        <v>594</v>
      </c>
      <c r="R9" s="66">
        <v>539</v>
      </c>
      <c r="S9" s="66">
        <v>532</v>
      </c>
      <c r="T9" s="67">
        <v>30.2</v>
      </c>
      <c r="U9" s="2"/>
      <c r="V9" s="2"/>
    </row>
    <row r="10" spans="1:22">
      <c r="A10" s="2"/>
      <c r="B10" s="65" t="s">
        <v>86</v>
      </c>
      <c r="C10" s="63">
        <v>7</v>
      </c>
      <c r="D10" s="63">
        <v>116</v>
      </c>
      <c r="E10" s="63">
        <v>236</v>
      </c>
      <c r="F10" s="63">
        <v>127</v>
      </c>
      <c r="G10" s="63">
        <v>109</v>
      </c>
      <c r="H10" s="63">
        <v>15</v>
      </c>
      <c r="I10" s="63">
        <v>3</v>
      </c>
      <c r="J10" s="63">
        <v>12</v>
      </c>
      <c r="K10" s="63">
        <v>3599</v>
      </c>
      <c r="L10" s="63">
        <v>1869</v>
      </c>
      <c r="M10" s="63">
        <v>1730</v>
      </c>
      <c r="N10" s="63">
        <v>631</v>
      </c>
      <c r="O10" s="63">
        <v>598</v>
      </c>
      <c r="P10" s="63">
        <v>612</v>
      </c>
      <c r="Q10" s="63">
        <v>535</v>
      </c>
      <c r="R10" s="63">
        <v>626</v>
      </c>
      <c r="S10" s="63">
        <v>597</v>
      </c>
      <c r="T10" s="64">
        <v>31</v>
      </c>
      <c r="U10" s="2"/>
      <c r="V10" s="2"/>
    </row>
    <row r="11" spans="1:22">
      <c r="A11" s="2"/>
      <c r="B11" s="65" t="s">
        <v>56</v>
      </c>
      <c r="C11" s="68">
        <v>7</v>
      </c>
      <c r="D11" s="68">
        <v>120</v>
      </c>
      <c r="E11" s="68">
        <v>247</v>
      </c>
      <c r="F11" s="68">
        <v>129</v>
      </c>
      <c r="G11" s="68">
        <v>118</v>
      </c>
      <c r="H11" s="68">
        <v>18</v>
      </c>
      <c r="I11" s="68">
        <v>5</v>
      </c>
      <c r="J11" s="68">
        <v>13</v>
      </c>
      <c r="K11" s="68">
        <v>3536</v>
      </c>
      <c r="L11" s="68">
        <v>1868</v>
      </c>
      <c r="M11" s="68">
        <v>1668</v>
      </c>
      <c r="N11" s="68">
        <v>622</v>
      </c>
      <c r="O11" s="68">
        <v>536</v>
      </c>
      <c r="P11" s="68">
        <v>633</v>
      </c>
      <c r="Q11" s="68">
        <v>595</v>
      </c>
      <c r="R11" s="68">
        <v>613</v>
      </c>
      <c r="S11" s="68">
        <v>537</v>
      </c>
      <c r="T11" s="69">
        <v>29.5</v>
      </c>
      <c r="U11" s="2"/>
      <c r="V11" s="2"/>
    </row>
    <row r="12" spans="1:22">
      <c r="A12" s="2"/>
      <c r="B12" s="65" t="s">
        <v>57</v>
      </c>
      <c r="C12" s="68">
        <v>7</v>
      </c>
      <c r="D12" s="68">
        <v>129</v>
      </c>
      <c r="E12" s="68">
        <v>252</v>
      </c>
      <c r="F12" s="68">
        <v>133</v>
      </c>
      <c r="G12" s="68">
        <v>119</v>
      </c>
      <c r="H12" s="68">
        <v>35</v>
      </c>
      <c r="I12" s="68">
        <v>13</v>
      </c>
      <c r="J12" s="68">
        <v>22</v>
      </c>
      <c r="K12" s="68">
        <v>3576</v>
      </c>
      <c r="L12" s="68">
        <v>1850</v>
      </c>
      <c r="M12" s="68">
        <v>1726</v>
      </c>
      <c r="N12" s="68">
        <v>592</v>
      </c>
      <c r="O12" s="68">
        <v>595</v>
      </c>
      <c r="P12" s="68">
        <v>623</v>
      </c>
      <c r="Q12" s="68">
        <v>535</v>
      </c>
      <c r="R12" s="68">
        <v>635</v>
      </c>
      <c r="S12" s="68">
        <v>596</v>
      </c>
      <c r="T12" s="69">
        <v>27.7</v>
      </c>
      <c r="U12" s="2"/>
      <c r="V12" s="2"/>
    </row>
    <row r="13" spans="1:22">
      <c r="A13" s="2"/>
      <c r="B13" s="65" t="s">
        <v>58</v>
      </c>
      <c r="C13" s="68">
        <v>7</v>
      </c>
      <c r="D13" s="68">
        <v>131</v>
      </c>
      <c r="E13" s="68">
        <v>249</v>
      </c>
      <c r="F13" s="68">
        <v>129</v>
      </c>
      <c r="G13" s="68">
        <v>120</v>
      </c>
      <c r="H13" s="68">
        <v>36</v>
      </c>
      <c r="I13" s="68">
        <v>10</v>
      </c>
      <c r="J13" s="68">
        <v>26</v>
      </c>
      <c r="K13" s="68">
        <v>3551</v>
      </c>
      <c r="L13" s="68">
        <v>1815</v>
      </c>
      <c r="M13" s="68">
        <v>1736</v>
      </c>
      <c r="N13" s="68">
        <v>600</v>
      </c>
      <c r="O13" s="68">
        <v>610</v>
      </c>
      <c r="P13" s="68">
        <v>595</v>
      </c>
      <c r="Q13" s="68">
        <v>589</v>
      </c>
      <c r="R13" s="68">
        <v>620</v>
      </c>
      <c r="S13" s="68">
        <v>537</v>
      </c>
      <c r="T13" s="70">
        <v>27.1</v>
      </c>
      <c r="U13" s="2"/>
      <c r="V13" s="2"/>
    </row>
    <row r="14" spans="1:22">
      <c r="A14" s="2"/>
      <c r="B14" s="65" t="s">
        <v>87</v>
      </c>
      <c r="C14" s="68">
        <f>C16+C24</f>
        <v>7</v>
      </c>
      <c r="D14" s="68">
        <f t="shared" ref="D14:S14" si="0">D16+D24</f>
        <v>127</v>
      </c>
      <c r="E14" s="68">
        <f t="shared" si="0"/>
        <v>242</v>
      </c>
      <c r="F14" s="68">
        <f t="shared" si="0"/>
        <v>128</v>
      </c>
      <c r="G14" s="68">
        <f t="shared" si="0"/>
        <v>114</v>
      </c>
      <c r="H14" s="68">
        <f t="shared" si="0"/>
        <v>38</v>
      </c>
      <c r="I14" s="68">
        <f t="shared" si="0"/>
        <v>12</v>
      </c>
      <c r="J14" s="68">
        <f t="shared" si="0"/>
        <v>26</v>
      </c>
      <c r="K14" s="68">
        <f t="shared" si="0"/>
        <v>3622</v>
      </c>
      <c r="L14" s="68">
        <f t="shared" si="0"/>
        <v>1832</v>
      </c>
      <c r="M14" s="68">
        <f t="shared" si="0"/>
        <v>1790</v>
      </c>
      <c r="N14" s="68">
        <f t="shared" si="0"/>
        <v>625</v>
      </c>
      <c r="O14" s="68">
        <f t="shared" si="0"/>
        <v>591</v>
      </c>
      <c r="P14" s="68">
        <f t="shared" si="0"/>
        <v>605</v>
      </c>
      <c r="Q14" s="68">
        <f t="shared" si="0"/>
        <v>610</v>
      </c>
      <c r="R14" s="68">
        <f t="shared" si="0"/>
        <v>602</v>
      </c>
      <c r="S14" s="68">
        <f t="shared" si="0"/>
        <v>589</v>
      </c>
      <c r="T14" s="70">
        <f>K14/D14</f>
        <v>28.519685039370078</v>
      </c>
      <c r="U14" s="2"/>
      <c r="V14" s="2"/>
    </row>
    <row r="15" spans="1:22">
      <c r="A15" s="2"/>
      <c r="B15" s="23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/>
      <c r="U15" s="2"/>
      <c r="V15" s="2"/>
    </row>
    <row r="16" spans="1:22">
      <c r="A16" s="2"/>
      <c r="B16" s="23" t="s">
        <v>21</v>
      </c>
      <c r="C16" s="71">
        <f t="shared" ref="C16:S16" si="1">SUM(C17:C22)</f>
        <v>6</v>
      </c>
      <c r="D16" s="71">
        <f t="shared" si="1"/>
        <v>118</v>
      </c>
      <c r="E16" s="71">
        <f t="shared" si="1"/>
        <v>215</v>
      </c>
      <c r="F16" s="71">
        <f t="shared" si="1"/>
        <v>110</v>
      </c>
      <c r="G16" s="71">
        <f t="shared" si="1"/>
        <v>105</v>
      </c>
      <c r="H16" s="71">
        <f t="shared" si="1"/>
        <v>37</v>
      </c>
      <c r="I16" s="71">
        <f t="shared" si="1"/>
        <v>11</v>
      </c>
      <c r="J16" s="71">
        <f t="shared" si="1"/>
        <v>26</v>
      </c>
      <c r="K16" s="71">
        <f t="shared" si="1"/>
        <v>3317</v>
      </c>
      <c r="L16" s="71">
        <f t="shared" si="1"/>
        <v>1667</v>
      </c>
      <c r="M16" s="71">
        <f t="shared" si="1"/>
        <v>1650</v>
      </c>
      <c r="N16" s="71">
        <f>SUM(N17:N22)</f>
        <v>568</v>
      </c>
      <c r="O16" s="71">
        <f t="shared" si="1"/>
        <v>544</v>
      </c>
      <c r="P16" s="71">
        <f t="shared" si="1"/>
        <v>547</v>
      </c>
      <c r="Q16" s="71">
        <f t="shared" si="1"/>
        <v>570</v>
      </c>
      <c r="R16" s="71">
        <f t="shared" si="1"/>
        <v>552</v>
      </c>
      <c r="S16" s="71">
        <f t="shared" si="1"/>
        <v>536</v>
      </c>
      <c r="T16" s="72">
        <f>K16/D16</f>
        <v>28.110169491525422</v>
      </c>
      <c r="U16" s="2"/>
      <c r="V16" s="2"/>
    </row>
    <row r="17" spans="1:22">
      <c r="A17" s="2"/>
      <c r="B17" s="27" t="s">
        <v>88</v>
      </c>
      <c r="C17" s="71">
        <v>1</v>
      </c>
      <c r="D17" s="71">
        <v>29</v>
      </c>
      <c r="E17" s="73">
        <v>48</v>
      </c>
      <c r="F17" s="56">
        <v>21</v>
      </c>
      <c r="G17" s="56">
        <v>27</v>
      </c>
      <c r="H17" s="71">
        <v>7</v>
      </c>
      <c r="I17" s="56">
        <v>1</v>
      </c>
      <c r="J17" s="56">
        <v>6</v>
      </c>
      <c r="K17" s="71">
        <v>841</v>
      </c>
      <c r="L17" s="71">
        <v>419</v>
      </c>
      <c r="M17" s="71">
        <v>422</v>
      </c>
      <c r="N17" s="56">
        <v>155</v>
      </c>
      <c r="O17" s="56">
        <v>145</v>
      </c>
      <c r="P17" s="56">
        <v>123</v>
      </c>
      <c r="Q17" s="56">
        <v>146</v>
      </c>
      <c r="R17" s="56">
        <v>141</v>
      </c>
      <c r="S17" s="56">
        <v>131</v>
      </c>
      <c r="T17" s="72">
        <f t="shared" ref="T17:T22" si="2">K17/D17</f>
        <v>29</v>
      </c>
      <c r="U17" s="2"/>
      <c r="V17" s="2"/>
    </row>
    <row r="18" spans="1:22">
      <c r="A18" s="2"/>
      <c r="B18" s="27" t="s">
        <v>89</v>
      </c>
      <c r="C18" s="71">
        <v>1</v>
      </c>
      <c r="D18" s="71">
        <v>25</v>
      </c>
      <c r="E18" s="73">
        <v>44</v>
      </c>
      <c r="F18" s="56">
        <v>23</v>
      </c>
      <c r="G18" s="56">
        <v>21</v>
      </c>
      <c r="H18" s="71">
        <v>7</v>
      </c>
      <c r="I18" s="56">
        <v>3</v>
      </c>
      <c r="J18" s="56">
        <v>4</v>
      </c>
      <c r="K18" s="71">
        <v>785</v>
      </c>
      <c r="L18" s="71">
        <v>398</v>
      </c>
      <c r="M18" s="71">
        <v>387</v>
      </c>
      <c r="N18" s="56">
        <v>134</v>
      </c>
      <c r="O18" s="56">
        <v>114</v>
      </c>
      <c r="P18" s="56">
        <v>130</v>
      </c>
      <c r="Q18" s="56">
        <v>142</v>
      </c>
      <c r="R18" s="56">
        <v>134</v>
      </c>
      <c r="S18" s="56">
        <v>131</v>
      </c>
      <c r="T18" s="72">
        <f t="shared" si="2"/>
        <v>31.4</v>
      </c>
      <c r="U18" s="2"/>
      <c r="V18" s="2"/>
    </row>
    <row r="19" spans="1:22">
      <c r="A19" s="2"/>
      <c r="B19" s="27" t="s">
        <v>90</v>
      </c>
      <c r="C19" s="71">
        <v>1</v>
      </c>
      <c r="D19" s="71">
        <v>16</v>
      </c>
      <c r="E19" s="73">
        <v>30</v>
      </c>
      <c r="F19" s="56">
        <v>17</v>
      </c>
      <c r="G19" s="56">
        <v>13</v>
      </c>
      <c r="H19" s="71">
        <v>6</v>
      </c>
      <c r="I19" s="56">
        <v>1</v>
      </c>
      <c r="J19" s="56">
        <v>5</v>
      </c>
      <c r="K19" s="71">
        <v>385</v>
      </c>
      <c r="L19" s="71">
        <v>196</v>
      </c>
      <c r="M19" s="71">
        <v>189</v>
      </c>
      <c r="N19" s="56">
        <v>66</v>
      </c>
      <c r="O19" s="56">
        <v>63</v>
      </c>
      <c r="P19" s="56">
        <v>67</v>
      </c>
      <c r="Q19" s="56">
        <v>69</v>
      </c>
      <c r="R19" s="56">
        <v>63</v>
      </c>
      <c r="S19" s="56">
        <v>57</v>
      </c>
      <c r="T19" s="72">
        <f t="shared" si="2"/>
        <v>24.0625</v>
      </c>
      <c r="U19" s="2"/>
      <c r="V19" s="2"/>
    </row>
    <row r="20" spans="1:22">
      <c r="A20" s="2"/>
      <c r="B20" s="27" t="s">
        <v>91</v>
      </c>
      <c r="C20" s="71">
        <v>1</v>
      </c>
      <c r="D20" s="71">
        <v>18</v>
      </c>
      <c r="E20" s="73">
        <v>31</v>
      </c>
      <c r="F20" s="56">
        <v>16</v>
      </c>
      <c r="G20" s="56">
        <v>15</v>
      </c>
      <c r="H20" s="71">
        <v>5</v>
      </c>
      <c r="I20" s="56">
        <v>2</v>
      </c>
      <c r="J20" s="56">
        <v>3</v>
      </c>
      <c r="K20" s="71">
        <v>488</v>
      </c>
      <c r="L20" s="71">
        <v>257</v>
      </c>
      <c r="M20" s="71">
        <v>231</v>
      </c>
      <c r="N20" s="56">
        <v>74</v>
      </c>
      <c r="O20" s="56">
        <v>82</v>
      </c>
      <c r="P20" s="56">
        <v>83</v>
      </c>
      <c r="Q20" s="56">
        <v>75</v>
      </c>
      <c r="R20" s="56">
        <v>100</v>
      </c>
      <c r="S20" s="56">
        <v>74</v>
      </c>
      <c r="T20" s="72">
        <f t="shared" si="2"/>
        <v>27.111111111111111</v>
      </c>
      <c r="U20" s="2"/>
      <c r="V20" s="2"/>
    </row>
    <row r="21" spans="1:22">
      <c r="A21" s="2"/>
      <c r="B21" s="27" t="s">
        <v>92</v>
      </c>
      <c r="C21" s="71">
        <v>1</v>
      </c>
      <c r="D21" s="71">
        <v>14</v>
      </c>
      <c r="E21" s="73">
        <v>28</v>
      </c>
      <c r="F21" s="56">
        <v>13</v>
      </c>
      <c r="G21" s="56">
        <v>15</v>
      </c>
      <c r="H21" s="71">
        <v>6</v>
      </c>
      <c r="I21" s="56">
        <v>2</v>
      </c>
      <c r="J21" s="56">
        <v>4</v>
      </c>
      <c r="K21" s="71">
        <v>385</v>
      </c>
      <c r="L21" s="71">
        <v>175</v>
      </c>
      <c r="M21" s="71">
        <v>210</v>
      </c>
      <c r="N21" s="56">
        <v>69</v>
      </c>
      <c r="O21" s="56">
        <v>69</v>
      </c>
      <c r="P21" s="56">
        <v>54</v>
      </c>
      <c r="Q21" s="56">
        <v>71</v>
      </c>
      <c r="R21" s="56">
        <v>52</v>
      </c>
      <c r="S21" s="56">
        <v>70</v>
      </c>
      <c r="T21" s="72">
        <f t="shared" si="2"/>
        <v>27.5</v>
      </c>
      <c r="U21" s="2"/>
      <c r="V21" s="2"/>
    </row>
    <row r="22" spans="1:22">
      <c r="A22" s="2"/>
      <c r="B22" s="27" t="s">
        <v>93</v>
      </c>
      <c r="C22" s="71">
        <v>1</v>
      </c>
      <c r="D22" s="71">
        <v>16</v>
      </c>
      <c r="E22" s="73">
        <v>34</v>
      </c>
      <c r="F22" s="56">
        <v>20</v>
      </c>
      <c r="G22" s="56">
        <v>14</v>
      </c>
      <c r="H22" s="71">
        <v>6</v>
      </c>
      <c r="I22" s="56">
        <v>2</v>
      </c>
      <c r="J22" s="56">
        <v>4</v>
      </c>
      <c r="K22" s="71">
        <v>433</v>
      </c>
      <c r="L22" s="71">
        <v>222</v>
      </c>
      <c r="M22" s="71">
        <v>211</v>
      </c>
      <c r="N22" s="56">
        <v>70</v>
      </c>
      <c r="O22" s="56">
        <v>71</v>
      </c>
      <c r="P22" s="56">
        <v>90</v>
      </c>
      <c r="Q22" s="56">
        <v>67</v>
      </c>
      <c r="R22" s="56">
        <v>62</v>
      </c>
      <c r="S22" s="56">
        <v>73</v>
      </c>
      <c r="T22" s="72">
        <f t="shared" si="2"/>
        <v>27.0625</v>
      </c>
      <c r="U22" s="2"/>
      <c r="V22" s="2"/>
    </row>
    <row r="23" spans="1:22">
      <c r="A23" s="2"/>
      <c r="B23" s="23" t="s">
        <v>94</v>
      </c>
      <c r="C23" s="71"/>
      <c r="D23" s="71"/>
      <c r="E23" s="71"/>
      <c r="F23" s="71"/>
      <c r="G23" s="71"/>
      <c r="H23" s="71"/>
      <c r="I23" s="71"/>
      <c r="J23" s="74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2"/>
      <c r="V23" s="2"/>
    </row>
    <row r="24" spans="1:22">
      <c r="A24" s="2"/>
      <c r="B24" s="27" t="s">
        <v>95</v>
      </c>
      <c r="C24" s="71">
        <v>1</v>
      </c>
      <c r="D24" s="71">
        <v>9</v>
      </c>
      <c r="E24" s="71">
        <v>27</v>
      </c>
      <c r="F24" s="71">
        <v>18</v>
      </c>
      <c r="G24" s="71">
        <v>9</v>
      </c>
      <c r="H24" s="71">
        <v>1</v>
      </c>
      <c r="I24" s="71">
        <v>1</v>
      </c>
      <c r="J24" s="71">
        <v>0</v>
      </c>
      <c r="K24" s="71">
        <v>305</v>
      </c>
      <c r="L24" s="71">
        <v>165</v>
      </c>
      <c r="M24" s="71">
        <v>140</v>
      </c>
      <c r="N24" s="56">
        <v>57</v>
      </c>
      <c r="O24" s="56">
        <v>47</v>
      </c>
      <c r="P24" s="56">
        <v>58</v>
      </c>
      <c r="Q24" s="56">
        <v>40</v>
      </c>
      <c r="R24" s="56">
        <v>50</v>
      </c>
      <c r="S24" s="56">
        <v>53</v>
      </c>
      <c r="T24" s="72">
        <f>K24/D24</f>
        <v>33.888888888888886</v>
      </c>
      <c r="U24" s="2"/>
      <c r="V24" s="2"/>
    </row>
    <row r="25" spans="1:22">
      <c r="A25" s="2"/>
      <c r="B25" s="3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  <c r="U25" s="2"/>
      <c r="V25" s="2"/>
    </row>
    <row r="26" spans="1:22">
      <c r="A26" s="2"/>
      <c r="B26" s="36" t="s">
        <v>96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>
      <c r="A27" s="2"/>
      <c r="B27" s="2" t="s">
        <v>97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</sheetData>
  <mergeCells count="8">
    <mergeCell ref="B4:B6"/>
    <mergeCell ref="C4:C6"/>
    <mergeCell ref="D4:D6"/>
    <mergeCell ref="E4:J4"/>
    <mergeCell ref="K4:S4"/>
    <mergeCell ref="E5:G5"/>
    <mergeCell ref="H5:J5"/>
    <mergeCell ref="K5:M5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topLeftCell="A7" workbookViewId="0">
      <selection sqref="A1:XFD1048576"/>
    </sheetView>
  </sheetViews>
  <sheetFormatPr defaultRowHeight="13.5"/>
  <cols>
    <col min="1" max="1" width="3.375" style="1" customWidth="1"/>
    <col min="2" max="2" width="16.125" style="1" customWidth="1"/>
    <col min="3" max="5" width="7.625" style="1" customWidth="1"/>
    <col min="6" max="8" width="8.875" style="1" customWidth="1"/>
    <col min="9" max="9" width="10.5" style="1" customWidth="1"/>
    <col min="10" max="10" width="9" style="1"/>
    <col min="11" max="11" width="18.125" style="1" customWidth="1"/>
    <col min="12" max="13" width="7.625" style="1" customWidth="1"/>
    <col min="14" max="16" width="8.875" style="1" customWidth="1"/>
    <col min="17" max="256" width="9" style="1"/>
    <col min="257" max="257" width="3.375" style="1" customWidth="1"/>
    <col min="258" max="258" width="16.125" style="1" customWidth="1"/>
    <col min="259" max="261" width="7.625" style="1" customWidth="1"/>
    <col min="262" max="264" width="8.875" style="1" customWidth="1"/>
    <col min="265" max="265" width="10.5" style="1" customWidth="1"/>
    <col min="266" max="266" width="9" style="1"/>
    <col min="267" max="267" width="18.125" style="1" customWidth="1"/>
    <col min="268" max="269" width="7.625" style="1" customWidth="1"/>
    <col min="270" max="272" width="8.875" style="1" customWidth="1"/>
    <col min="273" max="512" width="9" style="1"/>
    <col min="513" max="513" width="3.375" style="1" customWidth="1"/>
    <col min="514" max="514" width="16.125" style="1" customWidth="1"/>
    <col min="515" max="517" width="7.625" style="1" customWidth="1"/>
    <col min="518" max="520" width="8.875" style="1" customWidth="1"/>
    <col min="521" max="521" width="10.5" style="1" customWidth="1"/>
    <col min="522" max="522" width="9" style="1"/>
    <col min="523" max="523" width="18.125" style="1" customWidth="1"/>
    <col min="524" max="525" width="7.625" style="1" customWidth="1"/>
    <col min="526" max="528" width="8.875" style="1" customWidth="1"/>
    <col min="529" max="768" width="9" style="1"/>
    <col min="769" max="769" width="3.375" style="1" customWidth="1"/>
    <col min="770" max="770" width="16.125" style="1" customWidth="1"/>
    <col min="771" max="773" width="7.625" style="1" customWidth="1"/>
    <col min="774" max="776" width="8.875" style="1" customWidth="1"/>
    <col min="777" max="777" width="10.5" style="1" customWidth="1"/>
    <col min="778" max="778" width="9" style="1"/>
    <col min="779" max="779" width="18.125" style="1" customWidth="1"/>
    <col min="780" max="781" width="7.625" style="1" customWidth="1"/>
    <col min="782" max="784" width="8.875" style="1" customWidth="1"/>
    <col min="785" max="1024" width="9" style="1"/>
    <col min="1025" max="1025" width="3.375" style="1" customWidth="1"/>
    <col min="1026" max="1026" width="16.125" style="1" customWidth="1"/>
    <col min="1027" max="1029" width="7.625" style="1" customWidth="1"/>
    <col min="1030" max="1032" width="8.875" style="1" customWidth="1"/>
    <col min="1033" max="1033" width="10.5" style="1" customWidth="1"/>
    <col min="1034" max="1034" width="9" style="1"/>
    <col min="1035" max="1035" width="18.125" style="1" customWidth="1"/>
    <col min="1036" max="1037" width="7.625" style="1" customWidth="1"/>
    <col min="1038" max="1040" width="8.875" style="1" customWidth="1"/>
    <col min="1041" max="1280" width="9" style="1"/>
    <col min="1281" max="1281" width="3.375" style="1" customWidth="1"/>
    <col min="1282" max="1282" width="16.125" style="1" customWidth="1"/>
    <col min="1283" max="1285" width="7.625" style="1" customWidth="1"/>
    <col min="1286" max="1288" width="8.875" style="1" customWidth="1"/>
    <col min="1289" max="1289" width="10.5" style="1" customWidth="1"/>
    <col min="1290" max="1290" width="9" style="1"/>
    <col min="1291" max="1291" width="18.125" style="1" customWidth="1"/>
    <col min="1292" max="1293" width="7.625" style="1" customWidth="1"/>
    <col min="1294" max="1296" width="8.875" style="1" customWidth="1"/>
    <col min="1297" max="1536" width="9" style="1"/>
    <col min="1537" max="1537" width="3.375" style="1" customWidth="1"/>
    <col min="1538" max="1538" width="16.125" style="1" customWidth="1"/>
    <col min="1539" max="1541" width="7.625" style="1" customWidth="1"/>
    <col min="1542" max="1544" width="8.875" style="1" customWidth="1"/>
    <col min="1545" max="1545" width="10.5" style="1" customWidth="1"/>
    <col min="1546" max="1546" width="9" style="1"/>
    <col min="1547" max="1547" width="18.125" style="1" customWidth="1"/>
    <col min="1548" max="1549" width="7.625" style="1" customWidth="1"/>
    <col min="1550" max="1552" width="8.875" style="1" customWidth="1"/>
    <col min="1553" max="1792" width="9" style="1"/>
    <col min="1793" max="1793" width="3.375" style="1" customWidth="1"/>
    <col min="1794" max="1794" width="16.125" style="1" customWidth="1"/>
    <col min="1795" max="1797" width="7.625" style="1" customWidth="1"/>
    <col min="1798" max="1800" width="8.875" style="1" customWidth="1"/>
    <col min="1801" max="1801" width="10.5" style="1" customWidth="1"/>
    <col min="1802" max="1802" width="9" style="1"/>
    <col min="1803" max="1803" width="18.125" style="1" customWidth="1"/>
    <col min="1804" max="1805" width="7.625" style="1" customWidth="1"/>
    <col min="1806" max="1808" width="8.875" style="1" customWidth="1"/>
    <col min="1809" max="2048" width="9" style="1"/>
    <col min="2049" max="2049" width="3.375" style="1" customWidth="1"/>
    <col min="2050" max="2050" width="16.125" style="1" customWidth="1"/>
    <col min="2051" max="2053" width="7.625" style="1" customWidth="1"/>
    <col min="2054" max="2056" width="8.875" style="1" customWidth="1"/>
    <col min="2057" max="2057" width="10.5" style="1" customWidth="1"/>
    <col min="2058" max="2058" width="9" style="1"/>
    <col min="2059" max="2059" width="18.125" style="1" customWidth="1"/>
    <col min="2060" max="2061" width="7.625" style="1" customWidth="1"/>
    <col min="2062" max="2064" width="8.875" style="1" customWidth="1"/>
    <col min="2065" max="2304" width="9" style="1"/>
    <col min="2305" max="2305" width="3.375" style="1" customWidth="1"/>
    <col min="2306" max="2306" width="16.125" style="1" customWidth="1"/>
    <col min="2307" max="2309" width="7.625" style="1" customWidth="1"/>
    <col min="2310" max="2312" width="8.875" style="1" customWidth="1"/>
    <col min="2313" max="2313" width="10.5" style="1" customWidth="1"/>
    <col min="2314" max="2314" width="9" style="1"/>
    <col min="2315" max="2315" width="18.125" style="1" customWidth="1"/>
    <col min="2316" max="2317" width="7.625" style="1" customWidth="1"/>
    <col min="2318" max="2320" width="8.875" style="1" customWidth="1"/>
    <col min="2321" max="2560" width="9" style="1"/>
    <col min="2561" max="2561" width="3.375" style="1" customWidth="1"/>
    <col min="2562" max="2562" width="16.125" style="1" customWidth="1"/>
    <col min="2563" max="2565" width="7.625" style="1" customWidth="1"/>
    <col min="2566" max="2568" width="8.875" style="1" customWidth="1"/>
    <col min="2569" max="2569" width="10.5" style="1" customWidth="1"/>
    <col min="2570" max="2570" width="9" style="1"/>
    <col min="2571" max="2571" width="18.125" style="1" customWidth="1"/>
    <col min="2572" max="2573" width="7.625" style="1" customWidth="1"/>
    <col min="2574" max="2576" width="8.875" style="1" customWidth="1"/>
    <col min="2577" max="2816" width="9" style="1"/>
    <col min="2817" max="2817" width="3.375" style="1" customWidth="1"/>
    <col min="2818" max="2818" width="16.125" style="1" customWidth="1"/>
    <col min="2819" max="2821" width="7.625" style="1" customWidth="1"/>
    <col min="2822" max="2824" width="8.875" style="1" customWidth="1"/>
    <col min="2825" max="2825" width="10.5" style="1" customWidth="1"/>
    <col min="2826" max="2826" width="9" style="1"/>
    <col min="2827" max="2827" width="18.125" style="1" customWidth="1"/>
    <col min="2828" max="2829" width="7.625" style="1" customWidth="1"/>
    <col min="2830" max="2832" width="8.875" style="1" customWidth="1"/>
    <col min="2833" max="3072" width="9" style="1"/>
    <col min="3073" max="3073" width="3.375" style="1" customWidth="1"/>
    <col min="3074" max="3074" width="16.125" style="1" customWidth="1"/>
    <col min="3075" max="3077" width="7.625" style="1" customWidth="1"/>
    <col min="3078" max="3080" width="8.875" style="1" customWidth="1"/>
    <col min="3081" max="3081" width="10.5" style="1" customWidth="1"/>
    <col min="3082" max="3082" width="9" style="1"/>
    <col min="3083" max="3083" width="18.125" style="1" customWidth="1"/>
    <col min="3084" max="3085" width="7.625" style="1" customWidth="1"/>
    <col min="3086" max="3088" width="8.875" style="1" customWidth="1"/>
    <col min="3089" max="3328" width="9" style="1"/>
    <col min="3329" max="3329" width="3.375" style="1" customWidth="1"/>
    <col min="3330" max="3330" width="16.125" style="1" customWidth="1"/>
    <col min="3331" max="3333" width="7.625" style="1" customWidth="1"/>
    <col min="3334" max="3336" width="8.875" style="1" customWidth="1"/>
    <col min="3337" max="3337" width="10.5" style="1" customWidth="1"/>
    <col min="3338" max="3338" width="9" style="1"/>
    <col min="3339" max="3339" width="18.125" style="1" customWidth="1"/>
    <col min="3340" max="3341" width="7.625" style="1" customWidth="1"/>
    <col min="3342" max="3344" width="8.875" style="1" customWidth="1"/>
    <col min="3345" max="3584" width="9" style="1"/>
    <col min="3585" max="3585" width="3.375" style="1" customWidth="1"/>
    <col min="3586" max="3586" width="16.125" style="1" customWidth="1"/>
    <col min="3587" max="3589" width="7.625" style="1" customWidth="1"/>
    <col min="3590" max="3592" width="8.875" style="1" customWidth="1"/>
    <col min="3593" max="3593" width="10.5" style="1" customWidth="1"/>
    <col min="3594" max="3594" width="9" style="1"/>
    <col min="3595" max="3595" width="18.125" style="1" customWidth="1"/>
    <col min="3596" max="3597" width="7.625" style="1" customWidth="1"/>
    <col min="3598" max="3600" width="8.875" style="1" customWidth="1"/>
    <col min="3601" max="3840" width="9" style="1"/>
    <col min="3841" max="3841" width="3.375" style="1" customWidth="1"/>
    <col min="3842" max="3842" width="16.125" style="1" customWidth="1"/>
    <col min="3843" max="3845" width="7.625" style="1" customWidth="1"/>
    <col min="3846" max="3848" width="8.875" style="1" customWidth="1"/>
    <col min="3849" max="3849" width="10.5" style="1" customWidth="1"/>
    <col min="3850" max="3850" width="9" style="1"/>
    <col min="3851" max="3851" width="18.125" style="1" customWidth="1"/>
    <col min="3852" max="3853" width="7.625" style="1" customWidth="1"/>
    <col min="3854" max="3856" width="8.875" style="1" customWidth="1"/>
    <col min="3857" max="4096" width="9" style="1"/>
    <col min="4097" max="4097" width="3.375" style="1" customWidth="1"/>
    <col min="4098" max="4098" width="16.125" style="1" customWidth="1"/>
    <col min="4099" max="4101" width="7.625" style="1" customWidth="1"/>
    <col min="4102" max="4104" width="8.875" style="1" customWidth="1"/>
    <col min="4105" max="4105" width="10.5" style="1" customWidth="1"/>
    <col min="4106" max="4106" width="9" style="1"/>
    <col min="4107" max="4107" width="18.125" style="1" customWidth="1"/>
    <col min="4108" max="4109" width="7.625" style="1" customWidth="1"/>
    <col min="4110" max="4112" width="8.875" style="1" customWidth="1"/>
    <col min="4113" max="4352" width="9" style="1"/>
    <col min="4353" max="4353" width="3.375" style="1" customWidth="1"/>
    <col min="4354" max="4354" width="16.125" style="1" customWidth="1"/>
    <col min="4355" max="4357" width="7.625" style="1" customWidth="1"/>
    <col min="4358" max="4360" width="8.875" style="1" customWidth="1"/>
    <col min="4361" max="4361" width="10.5" style="1" customWidth="1"/>
    <col min="4362" max="4362" width="9" style="1"/>
    <col min="4363" max="4363" width="18.125" style="1" customWidth="1"/>
    <col min="4364" max="4365" width="7.625" style="1" customWidth="1"/>
    <col min="4366" max="4368" width="8.875" style="1" customWidth="1"/>
    <col min="4369" max="4608" width="9" style="1"/>
    <col min="4609" max="4609" width="3.375" style="1" customWidth="1"/>
    <col min="4610" max="4610" width="16.125" style="1" customWidth="1"/>
    <col min="4611" max="4613" width="7.625" style="1" customWidth="1"/>
    <col min="4614" max="4616" width="8.875" style="1" customWidth="1"/>
    <col min="4617" max="4617" width="10.5" style="1" customWidth="1"/>
    <col min="4618" max="4618" width="9" style="1"/>
    <col min="4619" max="4619" width="18.125" style="1" customWidth="1"/>
    <col min="4620" max="4621" width="7.625" style="1" customWidth="1"/>
    <col min="4622" max="4624" width="8.875" style="1" customWidth="1"/>
    <col min="4625" max="4864" width="9" style="1"/>
    <col min="4865" max="4865" width="3.375" style="1" customWidth="1"/>
    <col min="4866" max="4866" width="16.125" style="1" customWidth="1"/>
    <col min="4867" max="4869" width="7.625" style="1" customWidth="1"/>
    <col min="4870" max="4872" width="8.875" style="1" customWidth="1"/>
    <col min="4873" max="4873" width="10.5" style="1" customWidth="1"/>
    <col min="4874" max="4874" width="9" style="1"/>
    <col min="4875" max="4875" width="18.125" style="1" customWidth="1"/>
    <col min="4876" max="4877" width="7.625" style="1" customWidth="1"/>
    <col min="4878" max="4880" width="8.875" style="1" customWidth="1"/>
    <col min="4881" max="5120" width="9" style="1"/>
    <col min="5121" max="5121" width="3.375" style="1" customWidth="1"/>
    <col min="5122" max="5122" width="16.125" style="1" customWidth="1"/>
    <col min="5123" max="5125" width="7.625" style="1" customWidth="1"/>
    <col min="5126" max="5128" width="8.875" style="1" customWidth="1"/>
    <col min="5129" max="5129" width="10.5" style="1" customWidth="1"/>
    <col min="5130" max="5130" width="9" style="1"/>
    <col min="5131" max="5131" width="18.125" style="1" customWidth="1"/>
    <col min="5132" max="5133" width="7.625" style="1" customWidth="1"/>
    <col min="5134" max="5136" width="8.875" style="1" customWidth="1"/>
    <col min="5137" max="5376" width="9" style="1"/>
    <col min="5377" max="5377" width="3.375" style="1" customWidth="1"/>
    <col min="5378" max="5378" width="16.125" style="1" customWidth="1"/>
    <col min="5379" max="5381" width="7.625" style="1" customWidth="1"/>
    <col min="5382" max="5384" width="8.875" style="1" customWidth="1"/>
    <col min="5385" max="5385" width="10.5" style="1" customWidth="1"/>
    <col min="5386" max="5386" width="9" style="1"/>
    <col min="5387" max="5387" width="18.125" style="1" customWidth="1"/>
    <col min="5388" max="5389" width="7.625" style="1" customWidth="1"/>
    <col min="5390" max="5392" width="8.875" style="1" customWidth="1"/>
    <col min="5393" max="5632" width="9" style="1"/>
    <col min="5633" max="5633" width="3.375" style="1" customWidth="1"/>
    <col min="5634" max="5634" width="16.125" style="1" customWidth="1"/>
    <col min="5635" max="5637" width="7.625" style="1" customWidth="1"/>
    <col min="5638" max="5640" width="8.875" style="1" customWidth="1"/>
    <col min="5641" max="5641" width="10.5" style="1" customWidth="1"/>
    <col min="5642" max="5642" width="9" style="1"/>
    <col min="5643" max="5643" width="18.125" style="1" customWidth="1"/>
    <col min="5644" max="5645" width="7.625" style="1" customWidth="1"/>
    <col min="5646" max="5648" width="8.875" style="1" customWidth="1"/>
    <col min="5649" max="5888" width="9" style="1"/>
    <col min="5889" max="5889" width="3.375" style="1" customWidth="1"/>
    <col min="5890" max="5890" width="16.125" style="1" customWidth="1"/>
    <col min="5891" max="5893" width="7.625" style="1" customWidth="1"/>
    <col min="5894" max="5896" width="8.875" style="1" customWidth="1"/>
    <col min="5897" max="5897" width="10.5" style="1" customWidth="1"/>
    <col min="5898" max="5898" width="9" style="1"/>
    <col min="5899" max="5899" width="18.125" style="1" customWidth="1"/>
    <col min="5900" max="5901" width="7.625" style="1" customWidth="1"/>
    <col min="5902" max="5904" width="8.875" style="1" customWidth="1"/>
    <col min="5905" max="6144" width="9" style="1"/>
    <col min="6145" max="6145" width="3.375" style="1" customWidth="1"/>
    <col min="6146" max="6146" width="16.125" style="1" customWidth="1"/>
    <col min="6147" max="6149" width="7.625" style="1" customWidth="1"/>
    <col min="6150" max="6152" width="8.875" style="1" customWidth="1"/>
    <col min="6153" max="6153" width="10.5" style="1" customWidth="1"/>
    <col min="6154" max="6154" width="9" style="1"/>
    <col min="6155" max="6155" width="18.125" style="1" customWidth="1"/>
    <col min="6156" max="6157" width="7.625" style="1" customWidth="1"/>
    <col min="6158" max="6160" width="8.875" style="1" customWidth="1"/>
    <col min="6161" max="6400" width="9" style="1"/>
    <col min="6401" max="6401" width="3.375" style="1" customWidth="1"/>
    <col min="6402" max="6402" width="16.125" style="1" customWidth="1"/>
    <col min="6403" max="6405" width="7.625" style="1" customWidth="1"/>
    <col min="6406" max="6408" width="8.875" style="1" customWidth="1"/>
    <col min="6409" max="6409" width="10.5" style="1" customWidth="1"/>
    <col min="6410" max="6410" width="9" style="1"/>
    <col min="6411" max="6411" width="18.125" style="1" customWidth="1"/>
    <col min="6412" max="6413" width="7.625" style="1" customWidth="1"/>
    <col min="6414" max="6416" width="8.875" style="1" customWidth="1"/>
    <col min="6417" max="6656" width="9" style="1"/>
    <col min="6657" max="6657" width="3.375" style="1" customWidth="1"/>
    <col min="6658" max="6658" width="16.125" style="1" customWidth="1"/>
    <col min="6659" max="6661" width="7.625" style="1" customWidth="1"/>
    <col min="6662" max="6664" width="8.875" style="1" customWidth="1"/>
    <col min="6665" max="6665" width="10.5" style="1" customWidth="1"/>
    <col min="6666" max="6666" width="9" style="1"/>
    <col min="6667" max="6667" width="18.125" style="1" customWidth="1"/>
    <col min="6668" max="6669" width="7.625" style="1" customWidth="1"/>
    <col min="6670" max="6672" width="8.875" style="1" customWidth="1"/>
    <col min="6673" max="6912" width="9" style="1"/>
    <col min="6913" max="6913" width="3.375" style="1" customWidth="1"/>
    <col min="6914" max="6914" width="16.125" style="1" customWidth="1"/>
    <col min="6915" max="6917" width="7.625" style="1" customWidth="1"/>
    <col min="6918" max="6920" width="8.875" style="1" customWidth="1"/>
    <col min="6921" max="6921" width="10.5" style="1" customWidth="1"/>
    <col min="6922" max="6922" width="9" style="1"/>
    <col min="6923" max="6923" width="18.125" style="1" customWidth="1"/>
    <col min="6924" max="6925" width="7.625" style="1" customWidth="1"/>
    <col min="6926" max="6928" width="8.875" style="1" customWidth="1"/>
    <col min="6929" max="7168" width="9" style="1"/>
    <col min="7169" max="7169" width="3.375" style="1" customWidth="1"/>
    <col min="7170" max="7170" width="16.125" style="1" customWidth="1"/>
    <col min="7171" max="7173" width="7.625" style="1" customWidth="1"/>
    <col min="7174" max="7176" width="8.875" style="1" customWidth="1"/>
    <col min="7177" max="7177" width="10.5" style="1" customWidth="1"/>
    <col min="7178" max="7178" width="9" style="1"/>
    <col min="7179" max="7179" width="18.125" style="1" customWidth="1"/>
    <col min="7180" max="7181" width="7.625" style="1" customWidth="1"/>
    <col min="7182" max="7184" width="8.875" style="1" customWidth="1"/>
    <col min="7185" max="7424" width="9" style="1"/>
    <col min="7425" max="7425" width="3.375" style="1" customWidth="1"/>
    <col min="7426" max="7426" width="16.125" style="1" customWidth="1"/>
    <col min="7427" max="7429" width="7.625" style="1" customWidth="1"/>
    <col min="7430" max="7432" width="8.875" style="1" customWidth="1"/>
    <col min="7433" max="7433" width="10.5" style="1" customWidth="1"/>
    <col min="7434" max="7434" width="9" style="1"/>
    <col min="7435" max="7435" width="18.125" style="1" customWidth="1"/>
    <col min="7436" max="7437" width="7.625" style="1" customWidth="1"/>
    <col min="7438" max="7440" width="8.875" style="1" customWidth="1"/>
    <col min="7441" max="7680" width="9" style="1"/>
    <col min="7681" max="7681" width="3.375" style="1" customWidth="1"/>
    <col min="7682" max="7682" width="16.125" style="1" customWidth="1"/>
    <col min="7683" max="7685" width="7.625" style="1" customWidth="1"/>
    <col min="7686" max="7688" width="8.875" style="1" customWidth="1"/>
    <col min="7689" max="7689" width="10.5" style="1" customWidth="1"/>
    <col min="7690" max="7690" width="9" style="1"/>
    <col min="7691" max="7691" width="18.125" style="1" customWidth="1"/>
    <col min="7692" max="7693" width="7.625" style="1" customWidth="1"/>
    <col min="7694" max="7696" width="8.875" style="1" customWidth="1"/>
    <col min="7697" max="7936" width="9" style="1"/>
    <col min="7937" max="7937" width="3.375" style="1" customWidth="1"/>
    <col min="7938" max="7938" width="16.125" style="1" customWidth="1"/>
    <col min="7939" max="7941" width="7.625" style="1" customWidth="1"/>
    <col min="7942" max="7944" width="8.875" style="1" customWidth="1"/>
    <col min="7945" max="7945" width="10.5" style="1" customWidth="1"/>
    <col min="7946" max="7946" width="9" style="1"/>
    <col min="7947" max="7947" width="18.125" style="1" customWidth="1"/>
    <col min="7948" max="7949" width="7.625" style="1" customWidth="1"/>
    <col min="7950" max="7952" width="8.875" style="1" customWidth="1"/>
    <col min="7953" max="8192" width="9" style="1"/>
    <col min="8193" max="8193" width="3.375" style="1" customWidth="1"/>
    <col min="8194" max="8194" width="16.125" style="1" customWidth="1"/>
    <col min="8195" max="8197" width="7.625" style="1" customWidth="1"/>
    <col min="8198" max="8200" width="8.875" style="1" customWidth="1"/>
    <col min="8201" max="8201" width="10.5" style="1" customWidth="1"/>
    <col min="8202" max="8202" width="9" style="1"/>
    <col min="8203" max="8203" width="18.125" style="1" customWidth="1"/>
    <col min="8204" max="8205" width="7.625" style="1" customWidth="1"/>
    <col min="8206" max="8208" width="8.875" style="1" customWidth="1"/>
    <col min="8209" max="8448" width="9" style="1"/>
    <col min="8449" max="8449" width="3.375" style="1" customWidth="1"/>
    <col min="8450" max="8450" width="16.125" style="1" customWidth="1"/>
    <col min="8451" max="8453" width="7.625" style="1" customWidth="1"/>
    <col min="8454" max="8456" width="8.875" style="1" customWidth="1"/>
    <col min="8457" max="8457" width="10.5" style="1" customWidth="1"/>
    <col min="8458" max="8458" width="9" style="1"/>
    <col min="8459" max="8459" width="18.125" style="1" customWidth="1"/>
    <col min="8460" max="8461" width="7.625" style="1" customWidth="1"/>
    <col min="8462" max="8464" width="8.875" style="1" customWidth="1"/>
    <col min="8465" max="8704" width="9" style="1"/>
    <col min="8705" max="8705" width="3.375" style="1" customWidth="1"/>
    <col min="8706" max="8706" width="16.125" style="1" customWidth="1"/>
    <col min="8707" max="8709" width="7.625" style="1" customWidth="1"/>
    <col min="8710" max="8712" width="8.875" style="1" customWidth="1"/>
    <col min="8713" max="8713" width="10.5" style="1" customWidth="1"/>
    <col min="8714" max="8714" width="9" style="1"/>
    <col min="8715" max="8715" width="18.125" style="1" customWidth="1"/>
    <col min="8716" max="8717" width="7.625" style="1" customWidth="1"/>
    <col min="8718" max="8720" width="8.875" style="1" customWidth="1"/>
    <col min="8721" max="8960" width="9" style="1"/>
    <col min="8961" max="8961" width="3.375" style="1" customWidth="1"/>
    <col min="8962" max="8962" width="16.125" style="1" customWidth="1"/>
    <col min="8963" max="8965" width="7.625" style="1" customWidth="1"/>
    <col min="8966" max="8968" width="8.875" style="1" customWidth="1"/>
    <col min="8969" max="8969" width="10.5" style="1" customWidth="1"/>
    <col min="8970" max="8970" width="9" style="1"/>
    <col min="8971" max="8971" width="18.125" style="1" customWidth="1"/>
    <col min="8972" max="8973" width="7.625" style="1" customWidth="1"/>
    <col min="8974" max="8976" width="8.875" style="1" customWidth="1"/>
    <col min="8977" max="9216" width="9" style="1"/>
    <col min="9217" max="9217" width="3.375" style="1" customWidth="1"/>
    <col min="9218" max="9218" width="16.125" style="1" customWidth="1"/>
    <col min="9219" max="9221" width="7.625" style="1" customWidth="1"/>
    <col min="9222" max="9224" width="8.875" style="1" customWidth="1"/>
    <col min="9225" max="9225" width="10.5" style="1" customWidth="1"/>
    <col min="9226" max="9226" width="9" style="1"/>
    <col min="9227" max="9227" width="18.125" style="1" customWidth="1"/>
    <col min="9228" max="9229" width="7.625" style="1" customWidth="1"/>
    <col min="9230" max="9232" width="8.875" style="1" customWidth="1"/>
    <col min="9233" max="9472" width="9" style="1"/>
    <col min="9473" max="9473" width="3.375" style="1" customWidth="1"/>
    <col min="9474" max="9474" width="16.125" style="1" customWidth="1"/>
    <col min="9475" max="9477" width="7.625" style="1" customWidth="1"/>
    <col min="9478" max="9480" width="8.875" style="1" customWidth="1"/>
    <col min="9481" max="9481" width="10.5" style="1" customWidth="1"/>
    <col min="9482" max="9482" width="9" style="1"/>
    <col min="9483" max="9483" width="18.125" style="1" customWidth="1"/>
    <col min="9484" max="9485" width="7.625" style="1" customWidth="1"/>
    <col min="9486" max="9488" width="8.875" style="1" customWidth="1"/>
    <col min="9489" max="9728" width="9" style="1"/>
    <col min="9729" max="9729" width="3.375" style="1" customWidth="1"/>
    <col min="9730" max="9730" width="16.125" style="1" customWidth="1"/>
    <col min="9731" max="9733" width="7.625" style="1" customWidth="1"/>
    <col min="9734" max="9736" width="8.875" style="1" customWidth="1"/>
    <col min="9737" max="9737" width="10.5" style="1" customWidth="1"/>
    <col min="9738" max="9738" width="9" style="1"/>
    <col min="9739" max="9739" width="18.125" style="1" customWidth="1"/>
    <col min="9740" max="9741" width="7.625" style="1" customWidth="1"/>
    <col min="9742" max="9744" width="8.875" style="1" customWidth="1"/>
    <col min="9745" max="9984" width="9" style="1"/>
    <col min="9985" max="9985" width="3.375" style="1" customWidth="1"/>
    <col min="9986" max="9986" width="16.125" style="1" customWidth="1"/>
    <col min="9987" max="9989" width="7.625" style="1" customWidth="1"/>
    <col min="9990" max="9992" width="8.875" style="1" customWidth="1"/>
    <col min="9993" max="9993" width="10.5" style="1" customWidth="1"/>
    <col min="9994" max="9994" width="9" style="1"/>
    <col min="9995" max="9995" width="18.125" style="1" customWidth="1"/>
    <col min="9996" max="9997" width="7.625" style="1" customWidth="1"/>
    <col min="9998" max="10000" width="8.875" style="1" customWidth="1"/>
    <col min="10001" max="10240" width="9" style="1"/>
    <col min="10241" max="10241" width="3.375" style="1" customWidth="1"/>
    <col min="10242" max="10242" width="16.125" style="1" customWidth="1"/>
    <col min="10243" max="10245" width="7.625" style="1" customWidth="1"/>
    <col min="10246" max="10248" width="8.875" style="1" customWidth="1"/>
    <col min="10249" max="10249" width="10.5" style="1" customWidth="1"/>
    <col min="10250" max="10250" width="9" style="1"/>
    <col min="10251" max="10251" width="18.125" style="1" customWidth="1"/>
    <col min="10252" max="10253" width="7.625" style="1" customWidth="1"/>
    <col min="10254" max="10256" width="8.875" style="1" customWidth="1"/>
    <col min="10257" max="10496" width="9" style="1"/>
    <col min="10497" max="10497" width="3.375" style="1" customWidth="1"/>
    <col min="10498" max="10498" width="16.125" style="1" customWidth="1"/>
    <col min="10499" max="10501" width="7.625" style="1" customWidth="1"/>
    <col min="10502" max="10504" width="8.875" style="1" customWidth="1"/>
    <col min="10505" max="10505" width="10.5" style="1" customWidth="1"/>
    <col min="10506" max="10506" width="9" style="1"/>
    <col min="10507" max="10507" width="18.125" style="1" customWidth="1"/>
    <col min="10508" max="10509" width="7.625" style="1" customWidth="1"/>
    <col min="10510" max="10512" width="8.875" style="1" customWidth="1"/>
    <col min="10513" max="10752" width="9" style="1"/>
    <col min="10753" max="10753" width="3.375" style="1" customWidth="1"/>
    <col min="10754" max="10754" width="16.125" style="1" customWidth="1"/>
    <col min="10755" max="10757" width="7.625" style="1" customWidth="1"/>
    <col min="10758" max="10760" width="8.875" style="1" customWidth="1"/>
    <col min="10761" max="10761" width="10.5" style="1" customWidth="1"/>
    <col min="10762" max="10762" width="9" style="1"/>
    <col min="10763" max="10763" width="18.125" style="1" customWidth="1"/>
    <col min="10764" max="10765" width="7.625" style="1" customWidth="1"/>
    <col min="10766" max="10768" width="8.875" style="1" customWidth="1"/>
    <col min="10769" max="11008" width="9" style="1"/>
    <col min="11009" max="11009" width="3.375" style="1" customWidth="1"/>
    <col min="11010" max="11010" width="16.125" style="1" customWidth="1"/>
    <col min="11011" max="11013" width="7.625" style="1" customWidth="1"/>
    <col min="11014" max="11016" width="8.875" style="1" customWidth="1"/>
    <col min="11017" max="11017" width="10.5" style="1" customWidth="1"/>
    <col min="11018" max="11018" width="9" style="1"/>
    <col min="11019" max="11019" width="18.125" style="1" customWidth="1"/>
    <col min="11020" max="11021" width="7.625" style="1" customWidth="1"/>
    <col min="11022" max="11024" width="8.875" style="1" customWidth="1"/>
    <col min="11025" max="11264" width="9" style="1"/>
    <col min="11265" max="11265" width="3.375" style="1" customWidth="1"/>
    <col min="11266" max="11266" width="16.125" style="1" customWidth="1"/>
    <col min="11267" max="11269" width="7.625" style="1" customWidth="1"/>
    <col min="11270" max="11272" width="8.875" style="1" customWidth="1"/>
    <col min="11273" max="11273" width="10.5" style="1" customWidth="1"/>
    <col min="11274" max="11274" width="9" style="1"/>
    <col min="11275" max="11275" width="18.125" style="1" customWidth="1"/>
    <col min="11276" max="11277" width="7.625" style="1" customWidth="1"/>
    <col min="11278" max="11280" width="8.875" style="1" customWidth="1"/>
    <col min="11281" max="11520" width="9" style="1"/>
    <col min="11521" max="11521" width="3.375" style="1" customWidth="1"/>
    <col min="11522" max="11522" width="16.125" style="1" customWidth="1"/>
    <col min="11523" max="11525" width="7.625" style="1" customWidth="1"/>
    <col min="11526" max="11528" width="8.875" style="1" customWidth="1"/>
    <col min="11529" max="11529" width="10.5" style="1" customWidth="1"/>
    <col min="11530" max="11530" width="9" style="1"/>
    <col min="11531" max="11531" width="18.125" style="1" customWidth="1"/>
    <col min="11532" max="11533" width="7.625" style="1" customWidth="1"/>
    <col min="11534" max="11536" width="8.875" style="1" customWidth="1"/>
    <col min="11537" max="11776" width="9" style="1"/>
    <col min="11777" max="11777" width="3.375" style="1" customWidth="1"/>
    <col min="11778" max="11778" width="16.125" style="1" customWidth="1"/>
    <col min="11779" max="11781" width="7.625" style="1" customWidth="1"/>
    <col min="11782" max="11784" width="8.875" style="1" customWidth="1"/>
    <col min="11785" max="11785" width="10.5" style="1" customWidth="1"/>
    <col min="11786" max="11786" width="9" style="1"/>
    <col min="11787" max="11787" width="18.125" style="1" customWidth="1"/>
    <col min="11788" max="11789" width="7.625" style="1" customWidth="1"/>
    <col min="11790" max="11792" width="8.875" style="1" customWidth="1"/>
    <col min="11793" max="12032" width="9" style="1"/>
    <col min="12033" max="12033" width="3.375" style="1" customWidth="1"/>
    <col min="12034" max="12034" width="16.125" style="1" customWidth="1"/>
    <col min="12035" max="12037" width="7.625" style="1" customWidth="1"/>
    <col min="12038" max="12040" width="8.875" style="1" customWidth="1"/>
    <col min="12041" max="12041" width="10.5" style="1" customWidth="1"/>
    <col min="12042" max="12042" width="9" style="1"/>
    <col min="12043" max="12043" width="18.125" style="1" customWidth="1"/>
    <col min="12044" max="12045" width="7.625" style="1" customWidth="1"/>
    <col min="12046" max="12048" width="8.875" style="1" customWidth="1"/>
    <col min="12049" max="12288" width="9" style="1"/>
    <col min="12289" max="12289" width="3.375" style="1" customWidth="1"/>
    <col min="12290" max="12290" width="16.125" style="1" customWidth="1"/>
    <col min="12291" max="12293" width="7.625" style="1" customWidth="1"/>
    <col min="12294" max="12296" width="8.875" style="1" customWidth="1"/>
    <col min="12297" max="12297" width="10.5" style="1" customWidth="1"/>
    <col min="12298" max="12298" width="9" style="1"/>
    <col min="12299" max="12299" width="18.125" style="1" customWidth="1"/>
    <col min="12300" max="12301" width="7.625" style="1" customWidth="1"/>
    <col min="12302" max="12304" width="8.875" style="1" customWidth="1"/>
    <col min="12305" max="12544" width="9" style="1"/>
    <col min="12545" max="12545" width="3.375" style="1" customWidth="1"/>
    <col min="12546" max="12546" width="16.125" style="1" customWidth="1"/>
    <col min="12547" max="12549" width="7.625" style="1" customWidth="1"/>
    <col min="12550" max="12552" width="8.875" style="1" customWidth="1"/>
    <col min="12553" max="12553" width="10.5" style="1" customWidth="1"/>
    <col min="12554" max="12554" width="9" style="1"/>
    <col min="12555" max="12555" width="18.125" style="1" customWidth="1"/>
    <col min="12556" max="12557" width="7.625" style="1" customWidth="1"/>
    <col min="12558" max="12560" width="8.875" style="1" customWidth="1"/>
    <col min="12561" max="12800" width="9" style="1"/>
    <col min="12801" max="12801" width="3.375" style="1" customWidth="1"/>
    <col min="12802" max="12802" width="16.125" style="1" customWidth="1"/>
    <col min="12803" max="12805" width="7.625" style="1" customWidth="1"/>
    <col min="12806" max="12808" width="8.875" style="1" customWidth="1"/>
    <col min="12809" max="12809" width="10.5" style="1" customWidth="1"/>
    <col min="12810" max="12810" width="9" style="1"/>
    <col min="12811" max="12811" width="18.125" style="1" customWidth="1"/>
    <col min="12812" max="12813" width="7.625" style="1" customWidth="1"/>
    <col min="12814" max="12816" width="8.875" style="1" customWidth="1"/>
    <col min="12817" max="13056" width="9" style="1"/>
    <col min="13057" max="13057" width="3.375" style="1" customWidth="1"/>
    <col min="13058" max="13058" width="16.125" style="1" customWidth="1"/>
    <col min="13059" max="13061" width="7.625" style="1" customWidth="1"/>
    <col min="13062" max="13064" width="8.875" style="1" customWidth="1"/>
    <col min="13065" max="13065" width="10.5" style="1" customWidth="1"/>
    <col min="13066" max="13066" width="9" style="1"/>
    <col min="13067" max="13067" width="18.125" style="1" customWidth="1"/>
    <col min="13068" max="13069" width="7.625" style="1" customWidth="1"/>
    <col min="13070" max="13072" width="8.875" style="1" customWidth="1"/>
    <col min="13073" max="13312" width="9" style="1"/>
    <col min="13313" max="13313" width="3.375" style="1" customWidth="1"/>
    <col min="13314" max="13314" width="16.125" style="1" customWidth="1"/>
    <col min="13315" max="13317" width="7.625" style="1" customWidth="1"/>
    <col min="13318" max="13320" width="8.875" style="1" customWidth="1"/>
    <col min="13321" max="13321" width="10.5" style="1" customWidth="1"/>
    <col min="13322" max="13322" width="9" style="1"/>
    <col min="13323" max="13323" width="18.125" style="1" customWidth="1"/>
    <col min="13324" max="13325" width="7.625" style="1" customWidth="1"/>
    <col min="13326" max="13328" width="8.875" style="1" customWidth="1"/>
    <col min="13329" max="13568" width="9" style="1"/>
    <col min="13569" max="13569" width="3.375" style="1" customWidth="1"/>
    <col min="13570" max="13570" width="16.125" style="1" customWidth="1"/>
    <col min="13571" max="13573" width="7.625" style="1" customWidth="1"/>
    <col min="13574" max="13576" width="8.875" style="1" customWidth="1"/>
    <col min="13577" max="13577" width="10.5" style="1" customWidth="1"/>
    <col min="13578" max="13578" width="9" style="1"/>
    <col min="13579" max="13579" width="18.125" style="1" customWidth="1"/>
    <col min="13580" max="13581" width="7.625" style="1" customWidth="1"/>
    <col min="13582" max="13584" width="8.875" style="1" customWidth="1"/>
    <col min="13585" max="13824" width="9" style="1"/>
    <col min="13825" max="13825" width="3.375" style="1" customWidth="1"/>
    <col min="13826" max="13826" width="16.125" style="1" customWidth="1"/>
    <col min="13827" max="13829" width="7.625" style="1" customWidth="1"/>
    <col min="13830" max="13832" width="8.875" style="1" customWidth="1"/>
    <col min="13833" max="13833" width="10.5" style="1" customWidth="1"/>
    <col min="13834" max="13834" width="9" style="1"/>
    <col min="13835" max="13835" width="18.125" style="1" customWidth="1"/>
    <col min="13836" max="13837" width="7.625" style="1" customWidth="1"/>
    <col min="13838" max="13840" width="8.875" style="1" customWidth="1"/>
    <col min="13841" max="14080" width="9" style="1"/>
    <col min="14081" max="14081" width="3.375" style="1" customWidth="1"/>
    <col min="14082" max="14082" width="16.125" style="1" customWidth="1"/>
    <col min="14083" max="14085" width="7.625" style="1" customWidth="1"/>
    <col min="14086" max="14088" width="8.875" style="1" customWidth="1"/>
    <col min="14089" max="14089" width="10.5" style="1" customWidth="1"/>
    <col min="14090" max="14090" width="9" style="1"/>
    <col min="14091" max="14091" width="18.125" style="1" customWidth="1"/>
    <col min="14092" max="14093" width="7.625" style="1" customWidth="1"/>
    <col min="14094" max="14096" width="8.875" style="1" customWidth="1"/>
    <col min="14097" max="14336" width="9" style="1"/>
    <col min="14337" max="14337" width="3.375" style="1" customWidth="1"/>
    <col min="14338" max="14338" width="16.125" style="1" customWidth="1"/>
    <col min="14339" max="14341" width="7.625" style="1" customWidth="1"/>
    <col min="14342" max="14344" width="8.875" style="1" customWidth="1"/>
    <col min="14345" max="14345" width="10.5" style="1" customWidth="1"/>
    <col min="14346" max="14346" width="9" style="1"/>
    <col min="14347" max="14347" width="18.125" style="1" customWidth="1"/>
    <col min="14348" max="14349" width="7.625" style="1" customWidth="1"/>
    <col min="14350" max="14352" width="8.875" style="1" customWidth="1"/>
    <col min="14353" max="14592" width="9" style="1"/>
    <col min="14593" max="14593" width="3.375" style="1" customWidth="1"/>
    <col min="14594" max="14594" width="16.125" style="1" customWidth="1"/>
    <col min="14595" max="14597" width="7.625" style="1" customWidth="1"/>
    <col min="14598" max="14600" width="8.875" style="1" customWidth="1"/>
    <col min="14601" max="14601" width="10.5" style="1" customWidth="1"/>
    <col min="14602" max="14602" width="9" style="1"/>
    <col min="14603" max="14603" width="18.125" style="1" customWidth="1"/>
    <col min="14604" max="14605" width="7.625" style="1" customWidth="1"/>
    <col min="14606" max="14608" width="8.875" style="1" customWidth="1"/>
    <col min="14609" max="14848" width="9" style="1"/>
    <col min="14849" max="14849" width="3.375" style="1" customWidth="1"/>
    <col min="14850" max="14850" width="16.125" style="1" customWidth="1"/>
    <col min="14851" max="14853" width="7.625" style="1" customWidth="1"/>
    <col min="14854" max="14856" width="8.875" style="1" customWidth="1"/>
    <col min="14857" max="14857" width="10.5" style="1" customWidth="1"/>
    <col min="14858" max="14858" width="9" style="1"/>
    <col min="14859" max="14859" width="18.125" style="1" customWidth="1"/>
    <col min="14860" max="14861" width="7.625" style="1" customWidth="1"/>
    <col min="14862" max="14864" width="8.875" style="1" customWidth="1"/>
    <col min="14865" max="15104" width="9" style="1"/>
    <col min="15105" max="15105" width="3.375" style="1" customWidth="1"/>
    <col min="15106" max="15106" width="16.125" style="1" customWidth="1"/>
    <col min="15107" max="15109" width="7.625" style="1" customWidth="1"/>
    <col min="15110" max="15112" width="8.875" style="1" customWidth="1"/>
    <col min="15113" max="15113" width="10.5" style="1" customWidth="1"/>
    <col min="15114" max="15114" width="9" style="1"/>
    <col min="15115" max="15115" width="18.125" style="1" customWidth="1"/>
    <col min="15116" max="15117" width="7.625" style="1" customWidth="1"/>
    <col min="15118" max="15120" width="8.875" style="1" customWidth="1"/>
    <col min="15121" max="15360" width="9" style="1"/>
    <col min="15361" max="15361" width="3.375" style="1" customWidth="1"/>
    <col min="15362" max="15362" width="16.125" style="1" customWidth="1"/>
    <col min="15363" max="15365" width="7.625" style="1" customWidth="1"/>
    <col min="15366" max="15368" width="8.875" style="1" customWidth="1"/>
    <col min="15369" max="15369" width="10.5" style="1" customWidth="1"/>
    <col min="15370" max="15370" width="9" style="1"/>
    <col min="15371" max="15371" width="18.125" style="1" customWidth="1"/>
    <col min="15372" max="15373" width="7.625" style="1" customWidth="1"/>
    <col min="15374" max="15376" width="8.875" style="1" customWidth="1"/>
    <col min="15377" max="15616" width="9" style="1"/>
    <col min="15617" max="15617" width="3.375" style="1" customWidth="1"/>
    <col min="15618" max="15618" width="16.125" style="1" customWidth="1"/>
    <col min="15619" max="15621" width="7.625" style="1" customWidth="1"/>
    <col min="15622" max="15624" width="8.875" style="1" customWidth="1"/>
    <col min="15625" max="15625" width="10.5" style="1" customWidth="1"/>
    <col min="15626" max="15626" width="9" style="1"/>
    <col min="15627" max="15627" width="18.125" style="1" customWidth="1"/>
    <col min="15628" max="15629" width="7.625" style="1" customWidth="1"/>
    <col min="15630" max="15632" width="8.875" style="1" customWidth="1"/>
    <col min="15633" max="15872" width="9" style="1"/>
    <col min="15873" max="15873" width="3.375" style="1" customWidth="1"/>
    <col min="15874" max="15874" width="16.125" style="1" customWidth="1"/>
    <col min="15875" max="15877" width="7.625" style="1" customWidth="1"/>
    <col min="15878" max="15880" width="8.875" style="1" customWidth="1"/>
    <col min="15881" max="15881" width="10.5" style="1" customWidth="1"/>
    <col min="15882" max="15882" width="9" style="1"/>
    <col min="15883" max="15883" width="18.125" style="1" customWidth="1"/>
    <col min="15884" max="15885" width="7.625" style="1" customWidth="1"/>
    <col min="15886" max="15888" width="8.875" style="1" customWidth="1"/>
    <col min="15889" max="16128" width="9" style="1"/>
    <col min="16129" max="16129" width="3.375" style="1" customWidth="1"/>
    <col min="16130" max="16130" width="16.125" style="1" customWidth="1"/>
    <col min="16131" max="16133" width="7.625" style="1" customWidth="1"/>
    <col min="16134" max="16136" width="8.875" style="1" customWidth="1"/>
    <col min="16137" max="16137" width="10.5" style="1" customWidth="1"/>
    <col min="16138" max="16138" width="9" style="1"/>
    <col min="16139" max="16139" width="18.125" style="1" customWidth="1"/>
    <col min="16140" max="16141" width="7.625" style="1" customWidth="1"/>
    <col min="16142" max="16144" width="8.875" style="1" customWidth="1"/>
    <col min="16145" max="16384" width="9" style="1"/>
  </cols>
  <sheetData>
    <row r="2" spans="1:16">
      <c r="B2" s="36" t="s">
        <v>98</v>
      </c>
      <c r="K2" s="36" t="s">
        <v>99</v>
      </c>
    </row>
    <row r="3" spans="1:16">
      <c r="B3" s="37"/>
      <c r="C3" s="37"/>
      <c r="D3" s="37"/>
      <c r="E3" s="37"/>
      <c r="F3" s="37"/>
      <c r="G3" s="37"/>
      <c r="H3" s="37"/>
      <c r="I3" s="37"/>
      <c r="K3" s="37"/>
      <c r="L3" s="37"/>
      <c r="M3" s="37"/>
      <c r="N3" s="37"/>
      <c r="O3" s="37"/>
    </row>
    <row r="4" spans="1:16">
      <c r="A4" s="2"/>
      <c r="B4" s="354" t="s">
        <v>100</v>
      </c>
      <c r="C4" s="77" t="s">
        <v>101</v>
      </c>
      <c r="D4" s="78" t="s">
        <v>102</v>
      </c>
      <c r="E4" s="77" t="s">
        <v>103</v>
      </c>
      <c r="F4" s="339" t="s">
        <v>104</v>
      </c>
      <c r="G4" s="340"/>
      <c r="H4" s="341"/>
      <c r="I4" s="79" t="s">
        <v>105</v>
      </c>
      <c r="J4" s="2"/>
      <c r="K4" s="354" t="s">
        <v>100</v>
      </c>
      <c r="L4" s="77" t="s">
        <v>101</v>
      </c>
      <c r="M4" s="77" t="s">
        <v>103</v>
      </c>
      <c r="N4" s="339" t="s">
        <v>104</v>
      </c>
      <c r="O4" s="340"/>
      <c r="P4" s="341"/>
    </row>
    <row r="5" spans="1:16">
      <c r="A5" s="2"/>
      <c r="B5" s="338"/>
      <c r="C5" s="12" t="s">
        <v>106</v>
      </c>
      <c r="D5" s="80" t="s">
        <v>107</v>
      </c>
      <c r="E5" s="12" t="s">
        <v>108</v>
      </c>
      <c r="F5" s="11" t="s">
        <v>109</v>
      </c>
      <c r="G5" s="80" t="s">
        <v>110</v>
      </c>
      <c r="H5" s="11" t="s">
        <v>111</v>
      </c>
      <c r="I5" s="81" t="s">
        <v>112</v>
      </c>
      <c r="J5" s="2"/>
      <c r="K5" s="338"/>
      <c r="L5" s="12" t="s">
        <v>106</v>
      </c>
      <c r="M5" s="12" t="s">
        <v>108</v>
      </c>
      <c r="N5" s="11" t="s">
        <v>109</v>
      </c>
      <c r="O5" s="11" t="s">
        <v>110</v>
      </c>
      <c r="P5" s="82" t="s">
        <v>111</v>
      </c>
    </row>
    <row r="6" spans="1:16">
      <c r="A6" s="2"/>
      <c r="B6" s="13"/>
      <c r="C6" s="83"/>
      <c r="D6" s="83"/>
      <c r="E6" s="83"/>
      <c r="F6" s="83"/>
      <c r="G6" s="83"/>
      <c r="H6" s="83"/>
      <c r="I6" s="84"/>
      <c r="J6" s="2"/>
      <c r="K6" s="13"/>
      <c r="L6" s="83"/>
      <c r="M6" s="83"/>
      <c r="N6" s="83"/>
      <c r="O6" s="83"/>
      <c r="P6" s="84"/>
    </row>
    <row r="7" spans="1:16">
      <c r="A7" s="2"/>
      <c r="B7" s="16" t="s">
        <v>14</v>
      </c>
      <c r="C7" s="63">
        <v>6</v>
      </c>
      <c r="D7" s="63">
        <v>120</v>
      </c>
      <c r="E7" s="63">
        <v>296</v>
      </c>
      <c r="F7" s="63">
        <v>4551</v>
      </c>
      <c r="G7" s="63">
        <v>2357</v>
      </c>
      <c r="H7" s="63">
        <v>2194</v>
      </c>
      <c r="I7" s="85">
        <f>F7/D7</f>
        <v>37.924999999999997</v>
      </c>
      <c r="J7" s="2"/>
      <c r="K7" s="16" t="s">
        <v>14</v>
      </c>
      <c r="L7" s="86">
        <v>2</v>
      </c>
      <c r="M7" s="86">
        <v>6</v>
      </c>
      <c r="N7" s="86">
        <v>19</v>
      </c>
      <c r="O7" s="86">
        <v>14</v>
      </c>
      <c r="P7" s="87">
        <v>5</v>
      </c>
    </row>
    <row r="8" spans="1:16">
      <c r="A8" s="2"/>
      <c r="B8" s="88" t="s">
        <v>15</v>
      </c>
      <c r="C8" s="66">
        <v>6</v>
      </c>
      <c r="D8" s="66">
        <v>126</v>
      </c>
      <c r="E8" s="66">
        <v>312</v>
      </c>
      <c r="F8" s="66">
        <v>4781</v>
      </c>
      <c r="G8" s="66">
        <v>2478</v>
      </c>
      <c r="H8" s="66">
        <v>2303</v>
      </c>
      <c r="I8" s="89">
        <f>F8/D8</f>
        <v>37.944444444444443</v>
      </c>
      <c r="J8" s="2"/>
      <c r="K8" s="88" t="s">
        <v>15</v>
      </c>
      <c r="L8" s="90">
        <v>2</v>
      </c>
      <c r="M8" s="90">
        <v>7</v>
      </c>
      <c r="N8" s="90">
        <v>23</v>
      </c>
      <c r="O8" s="90">
        <v>14</v>
      </c>
      <c r="P8" s="91">
        <v>9</v>
      </c>
    </row>
    <row r="9" spans="1:16">
      <c r="A9" s="2"/>
      <c r="B9" s="88" t="s">
        <v>16</v>
      </c>
      <c r="C9" s="92">
        <v>6</v>
      </c>
      <c r="D9" s="92">
        <v>124</v>
      </c>
      <c r="E9" s="92">
        <v>309</v>
      </c>
      <c r="F9" s="92">
        <v>4789</v>
      </c>
      <c r="G9" s="92">
        <v>2447</v>
      </c>
      <c r="H9" s="92">
        <v>2342</v>
      </c>
      <c r="I9" s="93">
        <v>38.6</v>
      </c>
      <c r="J9" s="2"/>
      <c r="K9" s="88" t="s">
        <v>16</v>
      </c>
      <c r="L9" s="92">
        <v>2</v>
      </c>
      <c r="M9" s="92">
        <v>7</v>
      </c>
      <c r="N9" s="92">
        <v>25</v>
      </c>
      <c r="O9" s="92">
        <v>11</v>
      </c>
      <c r="P9" s="94">
        <v>14</v>
      </c>
    </row>
    <row r="10" spans="1:16">
      <c r="A10" s="2"/>
      <c r="B10" s="88" t="s">
        <v>17</v>
      </c>
      <c r="C10" s="92">
        <v>6</v>
      </c>
      <c r="D10" s="92">
        <v>125</v>
      </c>
      <c r="E10" s="92">
        <v>311</v>
      </c>
      <c r="F10" s="92">
        <v>4805</v>
      </c>
      <c r="G10" s="92">
        <v>2411</v>
      </c>
      <c r="H10" s="92">
        <v>1944</v>
      </c>
      <c r="I10" s="93">
        <v>38.4</v>
      </c>
      <c r="J10" s="2"/>
      <c r="K10" s="88" t="s">
        <v>17</v>
      </c>
      <c r="L10" s="95">
        <v>3</v>
      </c>
      <c r="M10" s="95">
        <v>18</v>
      </c>
      <c r="N10" s="95">
        <v>67</v>
      </c>
      <c r="O10" s="95">
        <v>29</v>
      </c>
      <c r="P10" s="96">
        <v>38</v>
      </c>
    </row>
    <row r="11" spans="1:16">
      <c r="A11" s="2"/>
      <c r="B11" s="88" t="s">
        <v>18</v>
      </c>
      <c r="C11" s="92">
        <v>6</v>
      </c>
      <c r="D11" s="92">
        <v>126</v>
      </c>
      <c r="E11" s="92">
        <v>307</v>
      </c>
      <c r="F11" s="92">
        <v>4791</v>
      </c>
      <c r="G11" s="92">
        <v>2411</v>
      </c>
      <c r="H11" s="92">
        <v>2360</v>
      </c>
      <c r="I11" s="69">
        <f>F11/D11</f>
        <v>38.023809523809526</v>
      </c>
      <c r="J11" s="2"/>
      <c r="K11" s="88" t="s">
        <v>18</v>
      </c>
      <c r="L11" s="95">
        <v>3</v>
      </c>
      <c r="M11" s="95">
        <v>16</v>
      </c>
      <c r="N11" s="95">
        <v>101</v>
      </c>
      <c r="O11" s="95">
        <v>32</v>
      </c>
      <c r="P11" s="96">
        <v>69</v>
      </c>
    </row>
    <row r="12" spans="1:16">
      <c r="A12" s="2"/>
      <c r="B12" s="88" t="s">
        <v>19</v>
      </c>
      <c r="C12" s="92">
        <v>6</v>
      </c>
      <c r="D12" s="92">
        <v>131</v>
      </c>
      <c r="E12" s="92">
        <v>336</v>
      </c>
      <c r="F12" s="92">
        <v>5012</v>
      </c>
      <c r="G12" s="92">
        <v>2563</v>
      </c>
      <c r="H12" s="92">
        <v>2449</v>
      </c>
      <c r="I12" s="69">
        <v>38.299999999999997</v>
      </c>
      <c r="J12" s="2"/>
      <c r="K12" s="88" t="s">
        <v>19</v>
      </c>
      <c r="L12" s="95">
        <v>3</v>
      </c>
      <c r="M12" s="95">
        <v>15</v>
      </c>
      <c r="N12" s="95">
        <v>139</v>
      </c>
      <c r="O12" s="95">
        <v>41</v>
      </c>
      <c r="P12" s="96">
        <v>98</v>
      </c>
    </row>
    <row r="13" spans="1:16">
      <c r="A13" s="2"/>
      <c r="B13" s="88" t="s">
        <v>20</v>
      </c>
      <c r="C13" s="92">
        <f t="shared" ref="C13:H13" si="0">SUM(C15,C21)</f>
        <v>6</v>
      </c>
      <c r="D13" s="92">
        <f t="shared" si="0"/>
        <v>132</v>
      </c>
      <c r="E13" s="92">
        <f t="shared" si="0"/>
        <v>328</v>
      </c>
      <c r="F13" s="92">
        <f t="shared" si="0"/>
        <v>5024</v>
      </c>
      <c r="G13" s="92">
        <f t="shared" si="0"/>
        <v>2545</v>
      </c>
      <c r="H13" s="92">
        <f t="shared" si="0"/>
        <v>2479</v>
      </c>
      <c r="I13" s="69">
        <f>F13/D13</f>
        <v>38.060606060606062</v>
      </c>
      <c r="J13" s="2"/>
      <c r="K13" s="88" t="s">
        <v>20</v>
      </c>
      <c r="L13" s="95">
        <f>SUM(L15,L18,L20)</f>
        <v>3</v>
      </c>
      <c r="M13" s="95">
        <f>SUM(M15,M18,M20)</f>
        <v>15</v>
      </c>
      <c r="N13" s="95">
        <f>SUM(N15,N18,N20)</f>
        <v>141</v>
      </c>
      <c r="O13" s="95">
        <f>SUM(O15,O18,O20)</f>
        <v>34</v>
      </c>
      <c r="P13" s="96">
        <f>SUM(P15,P18,P20)</f>
        <v>107</v>
      </c>
    </row>
    <row r="14" spans="1:16">
      <c r="A14" s="2"/>
      <c r="B14" s="23"/>
      <c r="C14" s="61"/>
      <c r="D14" s="61"/>
      <c r="E14" s="61"/>
      <c r="F14" s="61"/>
      <c r="G14" s="61"/>
      <c r="H14" s="61"/>
      <c r="I14" s="69"/>
      <c r="J14" s="2"/>
      <c r="K14" s="23"/>
      <c r="L14" s="97"/>
      <c r="M14" s="97"/>
      <c r="N14" s="97"/>
      <c r="O14" s="97"/>
      <c r="P14" s="98"/>
    </row>
    <row r="15" spans="1:16">
      <c r="A15" s="2"/>
      <c r="B15" s="23" t="s">
        <v>113</v>
      </c>
      <c r="C15" s="61">
        <f t="shared" ref="C15:H15" si="1">SUM(C16:C19)</f>
        <v>4</v>
      </c>
      <c r="D15" s="61">
        <f t="shared" si="1"/>
        <v>81</v>
      </c>
      <c r="E15" s="61">
        <f t="shared" si="1"/>
        <v>215</v>
      </c>
      <c r="F15" s="61">
        <f t="shared" si="1"/>
        <v>3191</v>
      </c>
      <c r="G15" s="61">
        <f t="shared" si="1"/>
        <v>1490</v>
      </c>
      <c r="H15" s="61">
        <f t="shared" si="1"/>
        <v>1701</v>
      </c>
      <c r="I15" s="69">
        <f>F15/D15</f>
        <v>39.395061728395063</v>
      </c>
      <c r="J15" s="2"/>
      <c r="K15" s="23" t="s">
        <v>114</v>
      </c>
      <c r="L15" s="99">
        <v>1</v>
      </c>
      <c r="M15" s="99">
        <v>1</v>
      </c>
      <c r="N15" s="99">
        <v>1</v>
      </c>
      <c r="O15" s="99">
        <v>0</v>
      </c>
      <c r="P15" s="100">
        <v>1</v>
      </c>
    </row>
    <row r="16" spans="1:16">
      <c r="A16" s="2"/>
      <c r="B16" s="23" t="s">
        <v>115</v>
      </c>
      <c r="C16" s="61">
        <v>1</v>
      </c>
      <c r="D16" s="61">
        <v>26</v>
      </c>
      <c r="E16" s="61">
        <v>66</v>
      </c>
      <c r="F16" s="61">
        <v>1031</v>
      </c>
      <c r="G16" s="61">
        <v>506</v>
      </c>
      <c r="H16" s="61">
        <v>525</v>
      </c>
      <c r="I16" s="69">
        <f>F16/D16</f>
        <v>39.653846153846153</v>
      </c>
      <c r="J16" s="2"/>
      <c r="K16" s="23"/>
      <c r="L16" s="99"/>
      <c r="M16" s="99"/>
      <c r="N16" s="99"/>
      <c r="O16" s="99"/>
      <c r="P16" s="100"/>
    </row>
    <row r="17" spans="1:16">
      <c r="A17" s="2"/>
      <c r="B17" s="23" t="s">
        <v>116</v>
      </c>
      <c r="C17" s="61">
        <v>1</v>
      </c>
      <c r="D17" s="61">
        <v>18</v>
      </c>
      <c r="E17" s="61">
        <v>48</v>
      </c>
      <c r="F17" s="61">
        <v>706</v>
      </c>
      <c r="G17" s="61">
        <v>264</v>
      </c>
      <c r="H17" s="61">
        <v>442</v>
      </c>
      <c r="I17" s="69">
        <f>F17/D17</f>
        <v>39.222222222222221</v>
      </c>
      <c r="J17" s="2"/>
      <c r="K17" s="23" t="s">
        <v>117</v>
      </c>
      <c r="L17" s="99"/>
      <c r="M17" s="99"/>
      <c r="N17" s="99"/>
      <c r="O17" s="99"/>
      <c r="P17" s="100"/>
    </row>
    <row r="18" spans="1:16">
      <c r="A18" s="2"/>
      <c r="B18" s="23" t="s">
        <v>118</v>
      </c>
      <c r="C18" s="61">
        <v>1</v>
      </c>
      <c r="D18" s="61">
        <v>25</v>
      </c>
      <c r="E18" s="61">
        <v>61</v>
      </c>
      <c r="F18" s="61">
        <v>989</v>
      </c>
      <c r="G18" s="61">
        <v>492</v>
      </c>
      <c r="H18" s="61">
        <v>497</v>
      </c>
      <c r="I18" s="69">
        <f>F18/D18</f>
        <v>39.56</v>
      </c>
      <c r="J18" s="2"/>
      <c r="K18" s="23" t="s">
        <v>119</v>
      </c>
      <c r="L18" s="99">
        <v>1</v>
      </c>
      <c r="M18" s="99">
        <v>5</v>
      </c>
      <c r="N18" s="99">
        <v>16</v>
      </c>
      <c r="O18" s="99">
        <v>12</v>
      </c>
      <c r="P18" s="100">
        <v>4</v>
      </c>
    </row>
    <row r="19" spans="1:16">
      <c r="A19" s="2"/>
      <c r="B19" s="23" t="s">
        <v>120</v>
      </c>
      <c r="C19" s="61">
        <v>1</v>
      </c>
      <c r="D19" s="61">
        <v>12</v>
      </c>
      <c r="E19" s="61">
        <v>40</v>
      </c>
      <c r="F19" s="61">
        <v>465</v>
      </c>
      <c r="G19" s="61">
        <v>228</v>
      </c>
      <c r="H19" s="61">
        <v>237</v>
      </c>
      <c r="I19" s="69">
        <f>F19/D19</f>
        <v>38.75</v>
      </c>
      <c r="J19" s="2"/>
      <c r="K19" s="101"/>
      <c r="L19" s="47"/>
      <c r="M19" s="47"/>
      <c r="N19" s="47"/>
      <c r="O19" s="47"/>
      <c r="P19" s="102"/>
    </row>
    <row r="20" spans="1:16">
      <c r="A20" s="2"/>
      <c r="B20" s="23"/>
      <c r="C20" s="61"/>
      <c r="D20" s="61"/>
      <c r="E20" s="61"/>
      <c r="F20" s="61"/>
      <c r="G20" s="61"/>
      <c r="H20" s="61"/>
      <c r="I20" s="69"/>
      <c r="J20" s="2"/>
      <c r="K20" s="23" t="s">
        <v>121</v>
      </c>
      <c r="L20" s="95">
        <v>1</v>
      </c>
      <c r="M20" s="95">
        <v>9</v>
      </c>
      <c r="N20" s="95">
        <v>124</v>
      </c>
      <c r="O20" s="95">
        <v>22</v>
      </c>
      <c r="P20" s="96">
        <v>102</v>
      </c>
    </row>
    <row r="21" spans="1:16">
      <c r="A21" s="2"/>
      <c r="B21" s="23" t="s">
        <v>122</v>
      </c>
      <c r="C21" s="61">
        <f t="shared" ref="C21:H21" si="2">SUM(C22:C24)</f>
        <v>2</v>
      </c>
      <c r="D21" s="61">
        <f t="shared" si="2"/>
        <v>51</v>
      </c>
      <c r="E21" s="61">
        <f t="shared" si="2"/>
        <v>113</v>
      </c>
      <c r="F21" s="61">
        <f t="shared" si="2"/>
        <v>1833</v>
      </c>
      <c r="G21" s="61">
        <f t="shared" si="2"/>
        <v>1055</v>
      </c>
      <c r="H21" s="61">
        <f t="shared" si="2"/>
        <v>778</v>
      </c>
      <c r="I21" s="69">
        <f>F21/D21</f>
        <v>35.941176470588232</v>
      </c>
      <c r="J21" s="2"/>
      <c r="K21" s="34"/>
      <c r="L21" s="58"/>
      <c r="M21" s="58"/>
      <c r="N21" s="58"/>
      <c r="O21" s="58"/>
      <c r="P21" s="59"/>
    </row>
    <row r="22" spans="1:16">
      <c r="A22" s="2"/>
      <c r="B22" s="23" t="s">
        <v>123</v>
      </c>
      <c r="C22" s="61">
        <v>1</v>
      </c>
      <c r="D22" s="61">
        <v>28</v>
      </c>
      <c r="E22" s="61">
        <v>73</v>
      </c>
      <c r="F22" s="61">
        <v>1034</v>
      </c>
      <c r="G22" s="61">
        <v>691</v>
      </c>
      <c r="H22" s="61">
        <v>343</v>
      </c>
      <c r="I22" s="69">
        <f>F22/D22</f>
        <v>36.928571428571431</v>
      </c>
      <c r="J22" s="2"/>
      <c r="K22" s="2" t="s">
        <v>124</v>
      </c>
      <c r="L22" s="2"/>
      <c r="M22" s="2"/>
      <c r="N22" s="2"/>
      <c r="O22" s="2"/>
      <c r="P22" s="2"/>
    </row>
    <row r="23" spans="1:16">
      <c r="A23" s="2"/>
      <c r="B23" s="23" t="s">
        <v>125</v>
      </c>
      <c r="C23" s="61">
        <v>1</v>
      </c>
      <c r="D23" s="73">
        <v>11</v>
      </c>
      <c r="E23" s="61">
        <v>20</v>
      </c>
      <c r="F23" s="61">
        <v>340</v>
      </c>
      <c r="G23" s="61">
        <v>239</v>
      </c>
      <c r="H23" s="61">
        <v>101</v>
      </c>
      <c r="I23" s="69">
        <f>F23/D23</f>
        <v>30.90909090909091</v>
      </c>
      <c r="J23" s="2"/>
      <c r="K23" s="2" t="s">
        <v>126</v>
      </c>
      <c r="L23" s="2"/>
      <c r="M23" s="2"/>
      <c r="N23" s="2"/>
      <c r="O23" s="2"/>
      <c r="P23" s="2"/>
    </row>
    <row r="24" spans="1:16">
      <c r="A24" s="2"/>
      <c r="B24" s="23" t="s">
        <v>127</v>
      </c>
      <c r="C24" s="73"/>
      <c r="D24" s="61">
        <v>12</v>
      </c>
      <c r="E24" s="61">
        <v>20</v>
      </c>
      <c r="F24" s="61">
        <v>459</v>
      </c>
      <c r="G24" s="61">
        <v>125</v>
      </c>
      <c r="H24" s="61">
        <v>334</v>
      </c>
      <c r="I24" s="69">
        <f>F24/D24</f>
        <v>38.25</v>
      </c>
      <c r="J24" s="2"/>
      <c r="K24" s="2"/>
      <c r="L24" s="2"/>
      <c r="M24" s="2"/>
      <c r="N24" s="2"/>
      <c r="O24" s="2"/>
      <c r="P24" s="2"/>
    </row>
    <row r="25" spans="1:16">
      <c r="A25" s="2"/>
      <c r="B25" s="34"/>
      <c r="C25" s="103"/>
      <c r="D25" s="104"/>
      <c r="E25" s="104"/>
      <c r="F25" s="104"/>
      <c r="G25" s="104"/>
      <c r="H25" s="104"/>
      <c r="I25" s="105"/>
      <c r="J25" s="2"/>
      <c r="K25" s="2"/>
      <c r="L25" s="2"/>
      <c r="M25" s="2"/>
      <c r="N25" s="2"/>
      <c r="O25" s="2"/>
      <c r="P25" s="2"/>
    </row>
    <row r="26" spans="1:16">
      <c r="A26" s="2"/>
      <c r="B26" s="2" t="s">
        <v>124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2"/>
      <c r="B27" s="36" t="s">
        <v>126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C30" s="106"/>
      <c r="D30" s="106"/>
      <c r="E30" s="106"/>
      <c r="F30" s="106"/>
      <c r="G30" s="106"/>
      <c r="H30" s="106"/>
      <c r="I30" s="106"/>
    </row>
  </sheetData>
  <mergeCells count="4">
    <mergeCell ref="B4:B5"/>
    <mergeCell ref="F4:H4"/>
    <mergeCell ref="K4:K5"/>
    <mergeCell ref="N4:P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>
      <selection sqref="A1:XFD1048576"/>
    </sheetView>
  </sheetViews>
  <sheetFormatPr defaultRowHeight="13.5"/>
  <cols>
    <col min="1" max="1" width="36.875" style="1" customWidth="1"/>
    <col min="2" max="10" width="10.75" style="1" customWidth="1"/>
    <col min="11" max="256" width="9" style="1"/>
    <col min="257" max="257" width="36.875" style="1" customWidth="1"/>
    <col min="258" max="266" width="10.75" style="1" customWidth="1"/>
    <col min="267" max="512" width="9" style="1"/>
    <col min="513" max="513" width="36.875" style="1" customWidth="1"/>
    <col min="514" max="522" width="10.75" style="1" customWidth="1"/>
    <col min="523" max="768" width="9" style="1"/>
    <col min="769" max="769" width="36.875" style="1" customWidth="1"/>
    <col min="770" max="778" width="10.75" style="1" customWidth="1"/>
    <col min="779" max="1024" width="9" style="1"/>
    <col min="1025" max="1025" width="36.875" style="1" customWidth="1"/>
    <col min="1026" max="1034" width="10.75" style="1" customWidth="1"/>
    <col min="1035" max="1280" width="9" style="1"/>
    <col min="1281" max="1281" width="36.875" style="1" customWidth="1"/>
    <col min="1282" max="1290" width="10.75" style="1" customWidth="1"/>
    <col min="1291" max="1536" width="9" style="1"/>
    <col min="1537" max="1537" width="36.875" style="1" customWidth="1"/>
    <col min="1538" max="1546" width="10.75" style="1" customWidth="1"/>
    <col min="1547" max="1792" width="9" style="1"/>
    <col min="1793" max="1793" width="36.875" style="1" customWidth="1"/>
    <col min="1794" max="1802" width="10.75" style="1" customWidth="1"/>
    <col min="1803" max="2048" width="9" style="1"/>
    <col min="2049" max="2049" width="36.875" style="1" customWidth="1"/>
    <col min="2050" max="2058" width="10.75" style="1" customWidth="1"/>
    <col min="2059" max="2304" width="9" style="1"/>
    <col min="2305" max="2305" width="36.875" style="1" customWidth="1"/>
    <col min="2306" max="2314" width="10.75" style="1" customWidth="1"/>
    <col min="2315" max="2560" width="9" style="1"/>
    <col min="2561" max="2561" width="36.875" style="1" customWidth="1"/>
    <col min="2562" max="2570" width="10.75" style="1" customWidth="1"/>
    <col min="2571" max="2816" width="9" style="1"/>
    <col min="2817" max="2817" width="36.875" style="1" customWidth="1"/>
    <col min="2818" max="2826" width="10.75" style="1" customWidth="1"/>
    <col min="2827" max="3072" width="9" style="1"/>
    <col min="3073" max="3073" width="36.875" style="1" customWidth="1"/>
    <col min="3074" max="3082" width="10.75" style="1" customWidth="1"/>
    <col min="3083" max="3328" width="9" style="1"/>
    <col min="3329" max="3329" width="36.875" style="1" customWidth="1"/>
    <col min="3330" max="3338" width="10.75" style="1" customWidth="1"/>
    <col min="3339" max="3584" width="9" style="1"/>
    <col min="3585" max="3585" width="36.875" style="1" customWidth="1"/>
    <col min="3586" max="3594" width="10.75" style="1" customWidth="1"/>
    <col min="3595" max="3840" width="9" style="1"/>
    <col min="3841" max="3841" width="36.875" style="1" customWidth="1"/>
    <col min="3842" max="3850" width="10.75" style="1" customWidth="1"/>
    <col min="3851" max="4096" width="9" style="1"/>
    <col min="4097" max="4097" width="36.875" style="1" customWidth="1"/>
    <col min="4098" max="4106" width="10.75" style="1" customWidth="1"/>
    <col min="4107" max="4352" width="9" style="1"/>
    <col min="4353" max="4353" width="36.875" style="1" customWidth="1"/>
    <col min="4354" max="4362" width="10.75" style="1" customWidth="1"/>
    <col min="4363" max="4608" width="9" style="1"/>
    <col min="4609" max="4609" width="36.875" style="1" customWidth="1"/>
    <col min="4610" max="4618" width="10.75" style="1" customWidth="1"/>
    <col min="4619" max="4864" width="9" style="1"/>
    <col min="4865" max="4865" width="36.875" style="1" customWidth="1"/>
    <col min="4866" max="4874" width="10.75" style="1" customWidth="1"/>
    <col min="4875" max="5120" width="9" style="1"/>
    <col min="5121" max="5121" width="36.875" style="1" customWidth="1"/>
    <col min="5122" max="5130" width="10.75" style="1" customWidth="1"/>
    <col min="5131" max="5376" width="9" style="1"/>
    <col min="5377" max="5377" width="36.875" style="1" customWidth="1"/>
    <col min="5378" max="5386" width="10.75" style="1" customWidth="1"/>
    <col min="5387" max="5632" width="9" style="1"/>
    <col min="5633" max="5633" width="36.875" style="1" customWidth="1"/>
    <col min="5634" max="5642" width="10.75" style="1" customWidth="1"/>
    <col min="5643" max="5888" width="9" style="1"/>
    <col min="5889" max="5889" width="36.875" style="1" customWidth="1"/>
    <col min="5890" max="5898" width="10.75" style="1" customWidth="1"/>
    <col min="5899" max="6144" width="9" style="1"/>
    <col min="6145" max="6145" width="36.875" style="1" customWidth="1"/>
    <col min="6146" max="6154" width="10.75" style="1" customWidth="1"/>
    <col min="6155" max="6400" width="9" style="1"/>
    <col min="6401" max="6401" width="36.875" style="1" customWidth="1"/>
    <col min="6402" max="6410" width="10.75" style="1" customWidth="1"/>
    <col min="6411" max="6656" width="9" style="1"/>
    <col min="6657" max="6657" width="36.875" style="1" customWidth="1"/>
    <col min="6658" max="6666" width="10.75" style="1" customWidth="1"/>
    <col min="6667" max="6912" width="9" style="1"/>
    <col min="6913" max="6913" width="36.875" style="1" customWidth="1"/>
    <col min="6914" max="6922" width="10.75" style="1" customWidth="1"/>
    <col min="6923" max="7168" width="9" style="1"/>
    <col min="7169" max="7169" width="36.875" style="1" customWidth="1"/>
    <col min="7170" max="7178" width="10.75" style="1" customWidth="1"/>
    <col min="7179" max="7424" width="9" style="1"/>
    <col min="7425" max="7425" width="36.875" style="1" customWidth="1"/>
    <col min="7426" max="7434" width="10.75" style="1" customWidth="1"/>
    <col min="7435" max="7680" width="9" style="1"/>
    <col min="7681" max="7681" width="36.875" style="1" customWidth="1"/>
    <col min="7682" max="7690" width="10.75" style="1" customWidth="1"/>
    <col min="7691" max="7936" width="9" style="1"/>
    <col min="7937" max="7937" width="36.875" style="1" customWidth="1"/>
    <col min="7938" max="7946" width="10.75" style="1" customWidth="1"/>
    <col min="7947" max="8192" width="9" style="1"/>
    <col min="8193" max="8193" width="36.875" style="1" customWidth="1"/>
    <col min="8194" max="8202" width="10.75" style="1" customWidth="1"/>
    <col min="8203" max="8448" width="9" style="1"/>
    <col min="8449" max="8449" width="36.875" style="1" customWidth="1"/>
    <col min="8450" max="8458" width="10.75" style="1" customWidth="1"/>
    <col min="8459" max="8704" width="9" style="1"/>
    <col min="8705" max="8705" width="36.875" style="1" customWidth="1"/>
    <col min="8706" max="8714" width="10.75" style="1" customWidth="1"/>
    <col min="8715" max="8960" width="9" style="1"/>
    <col min="8961" max="8961" width="36.875" style="1" customWidth="1"/>
    <col min="8962" max="8970" width="10.75" style="1" customWidth="1"/>
    <col min="8971" max="9216" width="9" style="1"/>
    <col min="9217" max="9217" width="36.875" style="1" customWidth="1"/>
    <col min="9218" max="9226" width="10.75" style="1" customWidth="1"/>
    <col min="9227" max="9472" width="9" style="1"/>
    <col min="9473" max="9473" width="36.875" style="1" customWidth="1"/>
    <col min="9474" max="9482" width="10.75" style="1" customWidth="1"/>
    <col min="9483" max="9728" width="9" style="1"/>
    <col min="9729" max="9729" width="36.875" style="1" customWidth="1"/>
    <col min="9730" max="9738" width="10.75" style="1" customWidth="1"/>
    <col min="9739" max="9984" width="9" style="1"/>
    <col min="9985" max="9985" width="36.875" style="1" customWidth="1"/>
    <col min="9986" max="9994" width="10.75" style="1" customWidth="1"/>
    <col min="9995" max="10240" width="9" style="1"/>
    <col min="10241" max="10241" width="36.875" style="1" customWidth="1"/>
    <col min="10242" max="10250" width="10.75" style="1" customWidth="1"/>
    <col min="10251" max="10496" width="9" style="1"/>
    <col min="10497" max="10497" width="36.875" style="1" customWidth="1"/>
    <col min="10498" max="10506" width="10.75" style="1" customWidth="1"/>
    <col min="10507" max="10752" width="9" style="1"/>
    <col min="10753" max="10753" width="36.875" style="1" customWidth="1"/>
    <col min="10754" max="10762" width="10.75" style="1" customWidth="1"/>
    <col min="10763" max="11008" width="9" style="1"/>
    <col min="11009" max="11009" width="36.875" style="1" customWidth="1"/>
    <col min="11010" max="11018" width="10.75" style="1" customWidth="1"/>
    <col min="11019" max="11264" width="9" style="1"/>
    <col min="11265" max="11265" width="36.875" style="1" customWidth="1"/>
    <col min="11266" max="11274" width="10.75" style="1" customWidth="1"/>
    <col min="11275" max="11520" width="9" style="1"/>
    <col min="11521" max="11521" width="36.875" style="1" customWidth="1"/>
    <col min="11522" max="11530" width="10.75" style="1" customWidth="1"/>
    <col min="11531" max="11776" width="9" style="1"/>
    <col min="11777" max="11777" width="36.875" style="1" customWidth="1"/>
    <col min="11778" max="11786" width="10.75" style="1" customWidth="1"/>
    <col min="11787" max="12032" width="9" style="1"/>
    <col min="12033" max="12033" width="36.875" style="1" customWidth="1"/>
    <col min="12034" max="12042" width="10.75" style="1" customWidth="1"/>
    <col min="12043" max="12288" width="9" style="1"/>
    <col min="12289" max="12289" width="36.875" style="1" customWidth="1"/>
    <col min="12290" max="12298" width="10.75" style="1" customWidth="1"/>
    <col min="12299" max="12544" width="9" style="1"/>
    <col min="12545" max="12545" width="36.875" style="1" customWidth="1"/>
    <col min="12546" max="12554" width="10.75" style="1" customWidth="1"/>
    <col min="12555" max="12800" width="9" style="1"/>
    <col min="12801" max="12801" width="36.875" style="1" customWidth="1"/>
    <col min="12802" max="12810" width="10.75" style="1" customWidth="1"/>
    <col min="12811" max="13056" width="9" style="1"/>
    <col min="13057" max="13057" width="36.875" style="1" customWidth="1"/>
    <col min="13058" max="13066" width="10.75" style="1" customWidth="1"/>
    <col min="13067" max="13312" width="9" style="1"/>
    <col min="13313" max="13313" width="36.875" style="1" customWidth="1"/>
    <col min="13314" max="13322" width="10.75" style="1" customWidth="1"/>
    <col min="13323" max="13568" width="9" style="1"/>
    <col min="13569" max="13569" width="36.875" style="1" customWidth="1"/>
    <col min="13570" max="13578" width="10.75" style="1" customWidth="1"/>
    <col min="13579" max="13824" width="9" style="1"/>
    <col min="13825" max="13825" width="36.875" style="1" customWidth="1"/>
    <col min="13826" max="13834" width="10.75" style="1" customWidth="1"/>
    <col min="13835" max="14080" width="9" style="1"/>
    <col min="14081" max="14081" width="36.875" style="1" customWidth="1"/>
    <col min="14082" max="14090" width="10.75" style="1" customWidth="1"/>
    <col min="14091" max="14336" width="9" style="1"/>
    <col min="14337" max="14337" width="36.875" style="1" customWidth="1"/>
    <col min="14338" max="14346" width="10.75" style="1" customWidth="1"/>
    <col min="14347" max="14592" width="9" style="1"/>
    <col min="14593" max="14593" width="36.875" style="1" customWidth="1"/>
    <col min="14594" max="14602" width="10.75" style="1" customWidth="1"/>
    <col min="14603" max="14848" width="9" style="1"/>
    <col min="14849" max="14849" width="36.875" style="1" customWidth="1"/>
    <col min="14850" max="14858" width="10.75" style="1" customWidth="1"/>
    <col min="14859" max="15104" width="9" style="1"/>
    <col min="15105" max="15105" width="36.875" style="1" customWidth="1"/>
    <col min="15106" max="15114" width="10.75" style="1" customWidth="1"/>
    <col min="15115" max="15360" width="9" style="1"/>
    <col min="15361" max="15361" width="36.875" style="1" customWidth="1"/>
    <col min="15362" max="15370" width="10.75" style="1" customWidth="1"/>
    <col min="15371" max="15616" width="9" style="1"/>
    <col min="15617" max="15617" width="36.875" style="1" customWidth="1"/>
    <col min="15618" max="15626" width="10.75" style="1" customWidth="1"/>
    <col min="15627" max="15872" width="9" style="1"/>
    <col min="15873" max="15873" width="36.875" style="1" customWidth="1"/>
    <col min="15874" max="15882" width="10.75" style="1" customWidth="1"/>
    <col min="15883" max="16128" width="9" style="1"/>
    <col min="16129" max="16129" width="36.875" style="1" customWidth="1"/>
    <col min="16130" max="16138" width="10.75" style="1" customWidth="1"/>
    <col min="16139" max="16384" width="9" style="1"/>
  </cols>
  <sheetData>
    <row r="1" spans="1:10">
      <c r="A1" s="36" t="s">
        <v>128</v>
      </c>
    </row>
    <row r="2" spans="1:10">
      <c r="A2" s="373" t="s">
        <v>129</v>
      </c>
      <c r="B2" s="374"/>
      <c r="C2" s="374"/>
    </row>
    <row r="4" spans="1:10">
      <c r="A4" s="37" t="s">
        <v>130</v>
      </c>
      <c r="B4" s="37"/>
      <c r="C4" s="37"/>
      <c r="D4" s="37"/>
      <c r="E4" s="37"/>
      <c r="F4" s="37"/>
      <c r="G4" s="37"/>
      <c r="H4" s="37"/>
    </row>
    <row r="5" spans="1:10">
      <c r="A5" s="348" t="s">
        <v>100</v>
      </c>
      <c r="B5" s="107" t="s">
        <v>103</v>
      </c>
      <c r="C5" s="108" t="s">
        <v>131</v>
      </c>
      <c r="D5" s="107" t="s">
        <v>132</v>
      </c>
      <c r="E5" s="107" t="s">
        <v>133</v>
      </c>
      <c r="F5" s="107" t="s">
        <v>134</v>
      </c>
      <c r="G5" s="107" t="s">
        <v>135</v>
      </c>
      <c r="H5" s="108" t="s">
        <v>136</v>
      </c>
      <c r="I5" s="107" t="s">
        <v>137</v>
      </c>
    </row>
    <row r="6" spans="1:10">
      <c r="A6" s="375"/>
      <c r="B6" s="44" t="s">
        <v>108</v>
      </c>
      <c r="C6" s="109" t="s">
        <v>108</v>
      </c>
      <c r="D6" s="44" t="s">
        <v>108</v>
      </c>
      <c r="E6" s="109" t="s">
        <v>108</v>
      </c>
      <c r="F6" s="44" t="s">
        <v>108</v>
      </c>
      <c r="G6" s="44" t="s">
        <v>108</v>
      </c>
      <c r="H6" s="109" t="s">
        <v>108</v>
      </c>
      <c r="I6" s="44" t="s">
        <v>138</v>
      </c>
    </row>
    <row r="7" spans="1:10">
      <c r="A7" s="46"/>
      <c r="B7" s="110"/>
      <c r="C7" s="110"/>
      <c r="D7" s="110"/>
      <c r="E7" s="110"/>
      <c r="F7" s="110"/>
      <c r="G7" s="110"/>
      <c r="H7" s="110"/>
      <c r="I7" s="48"/>
    </row>
    <row r="8" spans="1:10">
      <c r="A8" s="111" t="s">
        <v>139</v>
      </c>
      <c r="B8" s="66">
        <v>439</v>
      </c>
      <c r="C8" s="112">
        <v>17649</v>
      </c>
      <c r="D8" s="112">
        <v>3644</v>
      </c>
      <c r="E8" s="112">
        <v>3855</v>
      </c>
      <c r="F8" s="112">
        <v>3695</v>
      </c>
      <c r="G8" s="112">
        <v>3899</v>
      </c>
      <c r="H8" s="112">
        <v>877</v>
      </c>
      <c r="I8" s="113">
        <v>1679</v>
      </c>
      <c r="J8" s="114"/>
    </row>
    <row r="9" spans="1:10">
      <c r="A9" s="111" t="s">
        <v>140</v>
      </c>
      <c r="B9" s="66">
        <v>479</v>
      </c>
      <c r="C9" s="112">
        <v>17804</v>
      </c>
      <c r="D9" s="112">
        <v>3672</v>
      </c>
      <c r="E9" s="112">
        <v>3661</v>
      </c>
      <c r="F9" s="112">
        <v>3787</v>
      </c>
      <c r="G9" s="112">
        <v>3671</v>
      </c>
      <c r="H9" s="112">
        <v>1175</v>
      </c>
      <c r="I9" s="113">
        <v>1838</v>
      </c>
      <c r="J9" s="114"/>
    </row>
    <row r="10" spans="1:10">
      <c r="A10" s="111" t="s">
        <v>141</v>
      </c>
      <c r="B10" s="92">
        <v>494</v>
      </c>
      <c r="C10" s="92">
        <v>17846</v>
      </c>
      <c r="D10" s="92">
        <v>3846</v>
      </c>
      <c r="E10" s="92">
        <v>3464</v>
      </c>
      <c r="F10" s="92">
        <v>3600</v>
      </c>
      <c r="G10" s="92">
        <v>3764</v>
      </c>
      <c r="H10" s="92">
        <v>1199</v>
      </c>
      <c r="I10" s="94">
        <v>1973</v>
      </c>
      <c r="J10" s="114"/>
    </row>
    <row r="11" spans="1:10">
      <c r="A11" s="111" t="s">
        <v>142</v>
      </c>
      <c r="B11" s="68">
        <v>495</v>
      </c>
      <c r="C11" s="68">
        <v>17718</v>
      </c>
      <c r="D11" s="68">
        <v>3614</v>
      </c>
      <c r="E11" s="68">
        <v>3887</v>
      </c>
      <c r="F11" s="68">
        <v>3608</v>
      </c>
      <c r="G11" s="68">
        <v>3574</v>
      </c>
      <c r="H11" s="68">
        <v>1194</v>
      </c>
      <c r="I11" s="115">
        <v>1841</v>
      </c>
      <c r="J11" s="114"/>
    </row>
    <row r="12" spans="1:10">
      <c r="A12" s="111" t="s">
        <v>143</v>
      </c>
      <c r="B12" s="68">
        <v>543</v>
      </c>
      <c r="C12" s="68">
        <f>SUM(D12:I12)</f>
        <v>17269</v>
      </c>
      <c r="D12" s="68">
        <v>3532</v>
      </c>
      <c r="E12" s="68">
        <v>3688</v>
      </c>
      <c r="F12" s="68">
        <v>3699</v>
      </c>
      <c r="G12" s="68">
        <v>3467</v>
      </c>
      <c r="H12" s="68">
        <v>1169</v>
      </c>
      <c r="I12" s="115">
        <v>1714</v>
      </c>
      <c r="J12" s="114"/>
    </row>
    <row r="13" spans="1:10">
      <c r="A13" s="111" t="s">
        <v>144</v>
      </c>
      <c r="B13" s="68">
        <v>559</v>
      </c>
      <c r="C13" s="68">
        <v>17709</v>
      </c>
      <c r="D13" s="68">
        <v>3774</v>
      </c>
      <c r="E13" s="68">
        <v>3625</v>
      </c>
      <c r="F13" s="68">
        <v>3592</v>
      </c>
      <c r="G13" s="68">
        <v>3737</v>
      </c>
      <c r="H13" s="68">
        <v>1133</v>
      </c>
      <c r="I13" s="115">
        <v>1848</v>
      </c>
      <c r="J13" s="114"/>
    </row>
    <row r="14" spans="1:10">
      <c r="A14" s="111" t="s">
        <v>145</v>
      </c>
      <c r="B14" s="68">
        <f>B21+B25+B44+B51++B57+B60</f>
        <v>505</v>
      </c>
      <c r="C14" s="68">
        <f>SUM(D14:I14)</f>
        <v>13596</v>
      </c>
      <c r="D14" s="68">
        <f>SUM(D21,D25,D44,D51,D57,D60)</f>
        <v>2832</v>
      </c>
      <c r="E14" s="68">
        <f>SUM(E21,E25,E44,E51,E57,E60)</f>
        <v>2907</v>
      </c>
      <c r="F14" s="68">
        <f>SUM(F21,F25,F44,F51,F57,F60)</f>
        <v>2689</v>
      </c>
      <c r="G14" s="68">
        <f>SUM(G21,G25,G44,G51,G57,G60)</f>
        <v>2760</v>
      </c>
      <c r="H14" s="68">
        <f>SUM(H21,H25,H44,H51,H57,H60)</f>
        <v>900</v>
      </c>
      <c r="I14" s="115">
        <f>SUM(E69:E73,J69:J73)+G79</f>
        <v>1508</v>
      </c>
      <c r="J14" s="114"/>
    </row>
    <row r="15" spans="1:10">
      <c r="A15" s="116"/>
      <c r="B15" s="117"/>
      <c r="C15" s="117"/>
      <c r="D15" s="117"/>
      <c r="E15" s="117"/>
      <c r="F15" s="117"/>
      <c r="G15" s="117"/>
      <c r="H15" s="117"/>
      <c r="I15" s="118"/>
      <c r="J15" s="114"/>
    </row>
    <row r="16" spans="1:10" s="2" customFormat="1">
      <c r="A16" s="114"/>
      <c r="B16" s="119"/>
      <c r="C16" s="119"/>
      <c r="D16" s="119"/>
      <c r="E16" s="119"/>
      <c r="F16" s="119"/>
      <c r="G16" s="119"/>
      <c r="H16" s="119"/>
      <c r="I16" s="114"/>
      <c r="J16" s="114"/>
    </row>
    <row r="17" spans="1:11">
      <c r="A17" s="120" t="s">
        <v>146</v>
      </c>
      <c r="B17" s="119"/>
      <c r="C17" s="119"/>
      <c r="D17" s="119"/>
      <c r="E17" s="119"/>
      <c r="F17" s="119"/>
      <c r="G17" s="119"/>
      <c r="H17" s="119"/>
      <c r="I17" s="114"/>
      <c r="J17" s="114"/>
    </row>
    <row r="18" spans="1:11">
      <c r="A18" s="355" t="s">
        <v>100</v>
      </c>
      <c r="B18" s="121" t="s">
        <v>103</v>
      </c>
      <c r="C18" s="121" t="s">
        <v>131</v>
      </c>
      <c r="D18" s="121" t="s">
        <v>132</v>
      </c>
      <c r="E18" s="121" t="s">
        <v>133</v>
      </c>
      <c r="F18" s="121" t="s">
        <v>134</v>
      </c>
      <c r="G18" s="121" t="s">
        <v>135</v>
      </c>
      <c r="H18" s="121" t="s">
        <v>136</v>
      </c>
      <c r="I18" s="114"/>
      <c r="J18" s="114"/>
    </row>
    <row r="19" spans="1:11">
      <c r="A19" s="356"/>
      <c r="B19" s="116" t="s">
        <v>108</v>
      </c>
      <c r="C19" s="116" t="s">
        <v>108</v>
      </c>
      <c r="D19" s="116" t="s">
        <v>108</v>
      </c>
      <c r="E19" s="122" t="s">
        <v>108</v>
      </c>
      <c r="F19" s="116" t="s">
        <v>108</v>
      </c>
      <c r="G19" s="116" t="s">
        <v>108</v>
      </c>
      <c r="H19" s="116" t="s">
        <v>108</v>
      </c>
      <c r="I19" s="114"/>
      <c r="J19" s="114"/>
    </row>
    <row r="20" spans="1:11">
      <c r="A20" s="123"/>
      <c r="B20" s="124"/>
      <c r="C20" s="124"/>
      <c r="D20" s="124"/>
      <c r="E20" s="124"/>
      <c r="F20" s="124"/>
      <c r="G20" s="124"/>
      <c r="H20" s="125"/>
      <c r="I20" s="114"/>
      <c r="J20" s="114"/>
    </row>
    <row r="21" spans="1:11" s="2" customFormat="1">
      <c r="A21" s="126" t="s">
        <v>147</v>
      </c>
      <c r="B21" s="50">
        <f>SUM(B22:B23)</f>
        <v>66</v>
      </c>
      <c r="C21" s="50">
        <f t="shared" ref="C21:H21" si="0">SUM(C22:C23)</f>
        <v>3321</v>
      </c>
      <c r="D21" s="50">
        <f t="shared" si="0"/>
        <v>755</v>
      </c>
      <c r="E21" s="50">
        <f t="shared" si="0"/>
        <v>846</v>
      </c>
      <c r="F21" s="50">
        <f t="shared" si="0"/>
        <v>742</v>
      </c>
      <c r="G21" s="50">
        <f t="shared" si="0"/>
        <v>772</v>
      </c>
      <c r="H21" s="127">
        <f t="shared" si="0"/>
        <v>206</v>
      </c>
      <c r="I21" s="128"/>
      <c r="J21" s="114"/>
    </row>
    <row r="22" spans="1:11" s="2" customFormat="1">
      <c r="A22" s="126" t="s">
        <v>148</v>
      </c>
      <c r="B22" s="50">
        <v>43</v>
      </c>
      <c r="C22" s="50">
        <v>2374</v>
      </c>
      <c r="D22" s="129">
        <v>560</v>
      </c>
      <c r="E22" s="129">
        <v>592</v>
      </c>
      <c r="F22" s="129">
        <v>528</v>
      </c>
      <c r="G22" s="129">
        <v>550</v>
      </c>
      <c r="H22" s="130">
        <v>144</v>
      </c>
      <c r="I22" s="114"/>
      <c r="J22" s="114"/>
      <c r="K22" s="131"/>
    </row>
    <row r="23" spans="1:11" s="2" customFormat="1">
      <c r="A23" s="126" t="s">
        <v>149</v>
      </c>
      <c r="B23" s="50">
        <v>23</v>
      </c>
      <c r="C23" s="50">
        <v>947</v>
      </c>
      <c r="D23" s="129">
        <v>195</v>
      </c>
      <c r="E23" s="129">
        <v>254</v>
      </c>
      <c r="F23" s="129">
        <v>214</v>
      </c>
      <c r="G23" s="129">
        <v>222</v>
      </c>
      <c r="H23" s="130">
        <v>62</v>
      </c>
      <c r="I23" s="114"/>
      <c r="J23" s="114"/>
      <c r="K23" s="131"/>
    </row>
    <row r="24" spans="1:11" s="2" customFormat="1">
      <c r="A24" s="126"/>
      <c r="B24" s="50"/>
      <c r="C24" s="50"/>
      <c r="D24" s="50"/>
      <c r="E24" s="50"/>
      <c r="F24" s="50"/>
      <c r="G24" s="50"/>
      <c r="H24" s="127"/>
      <c r="I24" s="114"/>
      <c r="J24" s="114"/>
    </row>
    <row r="25" spans="1:11" s="2" customFormat="1">
      <c r="A25" s="126" t="s">
        <v>150</v>
      </c>
      <c r="B25" s="50">
        <f>SUM(B26:B34)</f>
        <v>203</v>
      </c>
      <c r="C25" s="50">
        <f>SUM(C26:C42)</f>
        <v>3945</v>
      </c>
      <c r="D25" s="50">
        <f>SUM(D26:D34)</f>
        <v>945</v>
      </c>
      <c r="E25" s="50">
        <f>SUM(E26:E34)</f>
        <v>928</v>
      </c>
      <c r="F25" s="50">
        <f>SUM(F26:F34)</f>
        <v>882</v>
      </c>
      <c r="G25" s="50">
        <v>924</v>
      </c>
      <c r="H25" s="127">
        <f>SUM(H26:H42)</f>
        <v>266</v>
      </c>
      <c r="I25" s="114"/>
      <c r="J25" s="114"/>
    </row>
    <row r="26" spans="1:11" s="2" customFormat="1">
      <c r="A26" s="126" t="s">
        <v>151</v>
      </c>
      <c r="B26" s="50">
        <v>29</v>
      </c>
      <c r="C26" s="50">
        <v>382</v>
      </c>
      <c r="D26" s="129">
        <v>100</v>
      </c>
      <c r="E26" s="129">
        <v>84</v>
      </c>
      <c r="F26" s="129">
        <v>86</v>
      </c>
      <c r="G26" s="129">
        <v>91</v>
      </c>
      <c r="H26" s="130">
        <v>21</v>
      </c>
      <c r="I26" s="114"/>
      <c r="J26" s="114"/>
      <c r="K26" s="131"/>
    </row>
    <row r="27" spans="1:11" s="2" customFormat="1">
      <c r="A27" s="126" t="s">
        <v>152</v>
      </c>
      <c r="B27" s="50">
        <v>26</v>
      </c>
      <c r="C27" s="50">
        <v>343</v>
      </c>
      <c r="D27" s="129">
        <v>95</v>
      </c>
      <c r="E27" s="129">
        <v>75</v>
      </c>
      <c r="F27" s="129">
        <v>66</v>
      </c>
      <c r="G27" s="129">
        <v>86</v>
      </c>
      <c r="H27" s="130">
        <v>21</v>
      </c>
      <c r="I27" s="114"/>
      <c r="J27" s="114"/>
      <c r="K27" s="131"/>
    </row>
    <row r="28" spans="1:11" s="2" customFormat="1">
      <c r="A28" s="126" t="s">
        <v>153</v>
      </c>
      <c r="B28" s="50">
        <v>32</v>
      </c>
      <c r="C28" s="50">
        <v>621</v>
      </c>
      <c r="D28" s="129">
        <v>158</v>
      </c>
      <c r="E28" s="129">
        <v>144</v>
      </c>
      <c r="F28" s="129">
        <v>139</v>
      </c>
      <c r="G28" s="129">
        <v>162</v>
      </c>
      <c r="H28" s="130">
        <v>18</v>
      </c>
      <c r="I28" s="114"/>
      <c r="J28" s="114"/>
      <c r="K28" s="131"/>
    </row>
    <row r="29" spans="1:11" s="2" customFormat="1">
      <c r="A29" s="126" t="s">
        <v>154</v>
      </c>
      <c r="B29" s="50">
        <v>19</v>
      </c>
      <c r="C29" s="50">
        <v>380</v>
      </c>
      <c r="D29" s="129">
        <v>94</v>
      </c>
      <c r="E29" s="129">
        <v>106</v>
      </c>
      <c r="F29" s="129">
        <v>96</v>
      </c>
      <c r="G29" s="132">
        <v>84</v>
      </c>
      <c r="H29" s="133" t="s">
        <v>155</v>
      </c>
      <c r="I29" s="114"/>
      <c r="J29" s="114"/>
      <c r="K29" s="131"/>
    </row>
    <row r="30" spans="1:11" s="2" customFormat="1">
      <c r="A30" s="126" t="s">
        <v>156</v>
      </c>
      <c r="B30" s="134">
        <v>32</v>
      </c>
      <c r="C30" s="50">
        <v>675</v>
      </c>
      <c r="D30" s="129">
        <v>155</v>
      </c>
      <c r="E30" s="129">
        <v>177</v>
      </c>
      <c r="F30" s="129">
        <v>156</v>
      </c>
      <c r="G30" s="129">
        <v>146</v>
      </c>
      <c r="H30" s="130">
        <v>41</v>
      </c>
      <c r="I30" s="114"/>
      <c r="J30" s="114"/>
      <c r="K30" s="131"/>
    </row>
    <row r="31" spans="1:11" s="2" customFormat="1">
      <c r="A31" s="126" t="s">
        <v>157</v>
      </c>
      <c r="B31" s="50">
        <v>17</v>
      </c>
      <c r="C31" s="50">
        <v>408</v>
      </c>
      <c r="D31" s="129">
        <v>106</v>
      </c>
      <c r="E31" s="129">
        <v>97</v>
      </c>
      <c r="F31" s="129">
        <v>93</v>
      </c>
      <c r="G31" s="129">
        <v>76</v>
      </c>
      <c r="H31" s="130">
        <v>36</v>
      </c>
      <c r="I31" s="114"/>
      <c r="J31" s="114"/>
      <c r="K31" s="131"/>
    </row>
    <row r="32" spans="1:11" s="2" customFormat="1">
      <c r="A32" s="126" t="s">
        <v>158</v>
      </c>
      <c r="B32" s="50">
        <v>18</v>
      </c>
      <c r="C32" s="50">
        <v>319</v>
      </c>
      <c r="D32" s="129">
        <v>75</v>
      </c>
      <c r="E32" s="129">
        <v>68</v>
      </c>
      <c r="F32" s="129">
        <v>78</v>
      </c>
      <c r="G32" s="129">
        <v>84</v>
      </c>
      <c r="H32" s="130">
        <v>14</v>
      </c>
      <c r="I32" s="114"/>
      <c r="J32" s="114"/>
      <c r="K32" s="131"/>
    </row>
    <row r="33" spans="1:11" s="2" customFormat="1">
      <c r="A33" s="126" t="s">
        <v>159</v>
      </c>
      <c r="B33" s="50">
        <v>18</v>
      </c>
      <c r="C33" s="50">
        <v>396</v>
      </c>
      <c r="D33" s="129">
        <v>91</v>
      </c>
      <c r="E33" s="129">
        <v>86</v>
      </c>
      <c r="F33" s="129">
        <v>96</v>
      </c>
      <c r="G33" s="129">
        <v>96</v>
      </c>
      <c r="H33" s="130">
        <v>27</v>
      </c>
      <c r="I33" s="114"/>
      <c r="J33" s="114"/>
      <c r="K33" s="131"/>
    </row>
    <row r="34" spans="1:11" s="2" customFormat="1">
      <c r="A34" s="126" t="s">
        <v>160</v>
      </c>
      <c r="B34" s="50">
        <v>12</v>
      </c>
      <c r="C34" s="50">
        <v>345</v>
      </c>
      <c r="D34" s="129">
        <v>71</v>
      </c>
      <c r="E34" s="129">
        <v>91</v>
      </c>
      <c r="F34" s="129">
        <v>72</v>
      </c>
      <c r="G34" s="129">
        <v>98</v>
      </c>
      <c r="H34" s="130">
        <v>13</v>
      </c>
      <c r="I34" s="114"/>
      <c r="J34" s="114"/>
      <c r="K34" s="131"/>
    </row>
    <row r="35" spans="1:11" s="2" customFormat="1">
      <c r="A35" s="135" t="s">
        <v>161</v>
      </c>
      <c r="B35" s="369" t="s">
        <v>162</v>
      </c>
      <c r="C35" s="376">
        <v>19</v>
      </c>
      <c r="D35" s="369" t="s">
        <v>163</v>
      </c>
      <c r="E35" s="369" t="s">
        <v>164</v>
      </c>
      <c r="F35" s="369" t="s">
        <v>164</v>
      </c>
      <c r="G35" s="370" t="s">
        <v>165</v>
      </c>
      <c r="H35" s="372">
        <v>18</v>
      </c>
      <c r="I35" s="114"/>
      <c r="J35" s="114"/>
      <c r="K35" s="131"/>
    </row>
    <row r="36" spans="1:11" s="2" customFormat="1">
      <c r="A36" s="136" t="s">
        <v>166</v>
      </c>
      <c r="B36" s="366"/>
      <c r="C36" s="376"/>
      <c r="D36" s="366"/>
      <c r="E36" s="366"/>
      <c r="F36" s="366"/>
      <c r="G36" s="371"/>
      <c r="H36" s="365"/>
      <c r="I36" s="114"/>
      <c r="J36" s="114"/>
      <c r="K36" s="131"/>
    </row>
    <row r="37" spans="1:11" s="2" customFormat="1">
      <c r="A37" s="137" t="s">
        <v>167</v>
      </c>
      <c r="B37" s="366"/>
      <c r="C37" s="376"/>
      <c r="D37" s="366"/>
      <c r="E37" s="366"/>
      <c r="F37" s="366"/>
      <c r="G37" s="371"/>
      <c r="H37" s="365"/>
      <c r="I37" s="114"/>
      <c r="J37" s="114"/>
      <c r="K37" s="131"/>
    </row>
    <row r="38" spans="1:11" s="2" customFormat="1">
      <c r="A38" s="138" t="s">
        <v>168</v>
      </c>
      <c r="B38" s="366" t="s">
        <v>162</v>
      </c>
      <c r="C38" s="367">
        <v>25</v>
      </c>
      <c r="D38" s="368" t="s">
        <v>169</v>
      </c>
      <c r="E38" s="368" t="s">
        <v>170</v>
      </c>
      <c r="F38" s="368" t="s">
        <v>169</v>
      </c>
      <c r="G38" s="368" t="s">
        <v>171</v>
      </c>
      <c r="H38" s="365">
        <v>25</v>
      </c>
      <c r="I38" s="114"/>
      <c r="J38" s="114"/>
      <c r="K38" s="131"/>
    </row>
    <row r="39" spans="1:11" s="2" customFormat="1" ht="13.5" customHeight="1">
      <c r="A39" s="139" t="s">
        <v>172</v>
      </c>
      <c r="B39" s="366"/>
      <c r="C39" s="367"/>
      <c r="D39" s="368"/>
      <c r="E39" s="368"/>
      <c r="F39" s="368"/>
      <c r="G39" s="368"/>
      <c r="H39" s="365"/>
      <c r="I39" s="114"/>
      <c r="J39" s="114"/>
      <c r="K39" s="131"/>
    </row>
    <row r="40" spans="1:11" s="2" customFormat="1" ht="13.5" customHeight="1">
      <c r="A40" s="139" t="s">
        <v>173</v>
      </c>
      <c r="B40" s="140"/>
      <c r="C40" s="141"/>
      <c r="D40" s="142"/>
      <c r="E40" s="142"/>
      <c r="F40" s="142"/>
      <c r="G40" s="142"/>
      <c r="H40" s="143"/>
      <c r="I40" s="114"/>
      <c r="J40" s="114"/>
      <c r="K40" s="131"/>
    </row>
    <row r="41" spans="1:11" s="2" customFormat="1">
      <c r="A41" s="139" t="s">
        <v>174</v>
      </c>
      <c r="B41" s="366" t="s">
        <v>162</v>
      </c>
      <c r="C41" s="367">
        <v>32</v>
      </c>
      <c r="D41" s="368" t="s">
        <v>169</v>
      </c>
      <c r="E41" s="368" t="s">
        <v>170</v>
      </c>
      <c r="F41" s="368" t="s">
        <v>169</v>
      </c>
      <c r="G41" s="368" t="s">
        <v>171</v>
      </c>
      <c r="H41" s="365">
        <v>32</v>
      </c>
      <c r="I41" s="114"/>
      <c r="J41" s="114"/>
      <c r="K41" s="131"/>
    </row>
    <row r="42" spans="1:11" s="2" customFormat="1">
      <c r="A42" s="139" t="s">
        <v>175</v>
      </c>
      <c r="B42" s="366"/>
      <c r="C42" s="367"/>
      <c r="D42" s="368"/>
      <c r="E42" s="368"/>
      <c r="F42" s="368"/>
      <c r="G42" s="368"/>
      <c r="H42" s="365"/>
      <c r="I42" s="114"/>
      <c r="J42" s="114"/>
      <c r="K42" s="131"/>
    </row>
    <row r="43" spans="1:11" s="2" customFormat="1">
      <c r="A43" s="139"/>
      <c r="B43" s="142"/>
      <c r="C43" s="144"/>
      <c r="D43" s="142"/>
      <c r="E43" s="142"/>
      <c r="F43" s="142"/>
      <c r="G43" s="142"/>
      <c r="H43" s="143"/>
      <c r="I43" s="114"/>
      <c r="J43" s="114"/>
      <c r="K43" s="131"/>
    </row>
    <row r="44" spans="1:11" s="2" customFormat="1">
      <c r="A44" s="126" t="s">
        <v>176</v>
      </c>
      <c r="B44" s="50">
        <f>SUM(B46:B49)</f>
        <v>100</v>
      </c>
      <c r="C44" s="50">
        <f>SUM(C45:C49)</f>
        <v>1962</v>
      </c>
      <c r="D44" s="132">
        <v>476</v>
      </c>
      <c r="E44" s="50">
        <f>SUM(E46:E49)</f>
        <v>495</v>
      </c>
      <c r="F44" s="50">
        <f>SUM(F46:F49)</f>
        <v>434</v>
      </c>
      <c r="G44" s="50">
        <f>SUM(G46:G49)</f>
        <v>444</v>
      </c>
      <c r="H44" s="127">
        <f>SUM(H46:H49)</f>
        <v>113</v>
      </c>
      <c r="I44" s="114"/>
      <c r="J44" s="114"/>
    </row>
    <row r="45" spans="1:11" s="2" customFormat="1">
      <c r="A45" s="135" t="s">
        <v>177</v>
      </c>
      <c r="B45" s="145" t="s">
        <v>178</v>
      </c>
      <c r="C45" s="50">
        <v>476</v>
      </c>
      <c r="D45" s="50">
        <v>476</v>
      </c>
      <c r="E45" s="145" t="s">
        <v>179</v>
      </c>
      <c r="F45" s="145" t="s">
        <v>180</v>
      </c>
      <c r="G45" s="145" t="s">
        <v>180</v>
      </c>
      <c r="H45" s="146" t="s">
        <v>181</v>
      </c>
      <c r="I45" s="114"/>
      <c r="J45" s="114"/>
    </row>
    <row r="46" spans="1:11" s="2" customFormat="1">
      <c r="A46" s="126" t="s">
        <v>182</v>
      </c>
      <c r="B46" s="50">
        <v>25</v>
      </c>
      <c r="C46" s="50">
        <v>372</v>
      </c>
      <c r="D46" s="147" t="s">
        <v>179</v>
      </c>
      <c r="E46" s="134">
        <v>133</v>
      </c>
      <c r="F46" s="134">
        <v>107</v>
      </c>
      <c r="G46" s="134">
        <v>104</v>
      </c>
      <c r="H46" s="130">
        <v>28</v>
      </c>
      <c r="I46" s="114"/>
      <c r="J46" s="114"/>
      <c r="K46" s="131"/>
    </row>
    <row r="47" spans="1:11" s="2" customFormat="1">
      <c r="A47" s="126" t="s">
        <v>183</v>
      </c>
      <c r="B47" s="50">
        <v>27</v>
      </c>
      <c r="C47" s="50">
        <v>373</v>
      </c>
      <c r="D47" s="147" t="s">
        <v>179</v>
      </c>
      <c r="E47" s="134">
        <v>121</v>
      </c>
      <c r="F47" s="134">
        <v>113</v>
      </c>
      <c r="G47" s="134">
        <v>106</v>
      </c>
      <c r="H47" s="130">
        <v>33</v>
      </c>
      <c r="I47" s="114"/>
      <c r="J47" s="114"/>
      <c r="K47" s="131"/>
    </row>
    <row r="48" spans="1:11" s="2" customFormat="1">
      <c r="A48" s="126" t="s">
        <v>184</v>
      </c>
      <c r="B48" s="50">
        <v>28</v>
      </c>
      <c r="C48" s="50">
        <v>375</v>
      </c>
      <c r="D48" s="147" t="s">
        <v>179</v>
      </c>
      <c r="E48" s="134">
        <v>117</v>
      </c>
      <c r="F48" s="134">
        <v>113</v>
      </c>
      <c r="G48" s="134">
        <v>121</v>
      </c>
      <c r="H48" s="130">
        <v>24</v>
      </c>
      <c r="I48" s="114"/>
      <c r="J48" s="114"/>
      <c r="K48" s="131"/>
    </row>
    <row r="49" spans="1:11" s="2" customFormat="1">
      <c r="A49" s="126" t="s">
        <v>185</v>
      </c>
      <c r="B49" s="50">
        <v>20</v>
      </c>
      <c r="C49" s="50">
        <v>366</v>
      </c>
      <c r="D49" s="147" t="s">
        <v>179</v>
      </c>
      <c r="E49" s="134">
        <v>124</v>
      </c>
      <c r="F49" s="134">
        <v>101</v>
      </c>
      <c r="G49" s="134">
        <v>113</v>
      </c>
      <c r="H49" s="130">
        <v>28</v>
      </c>
      <c r="I49" s="114"/>
      <c r="J49" s="114"/>
      <c r="K49" s="131"/>
    </row>
    <row r="50" spans="1:11" s="2" customFormat="1">
      <c r="A50" s="126"/>
      <c r="B50" s="50"/>
      <c r="C50" s="50"/>
      <c r="D50" s="50"/>
      <c r="E50" s="50"/>
      <c r="F50" s="50"/>
      <c r="G50" s="50"/>
      <c r="H50" s="127"/>
      <c r="I50" s="148"/>
      <c r="J50" s="114"/>
    </row>
    <row r="51" spans="1:11" s="2" customFormat="1">
      <c r="A51" s="126" t="s">
        <v>186</v>
      </c>
      <c r="B51" s="50">
        <f>SUM(B52:B55)</f>
        <v>60</v>
      </c>
      <c r="C51" s="50">
        <f t="shared" ref="C51:H51" si="1">SUM(C52:C55)</f>
        <v>1230</v>
      </c>
      <c r="D51" s="50">
        <f t="shared" si="1"/>
        <v>272</v>
      </c>
      <c r="E51" s="50">
        <f t="shared" si="1"/>
        <v>302</v>
      </c>
      <c r="F51" s="50">
        <f t="shared" si="1"/>
        <v>298</v>
      </c>
      <c r="G51" s="50">
        <f t="shared" si="1"/>
        <v>311</v>
      </c>
      <c r="H51" s="127">
        <f t="shared" si="1"/>
        <v>47</v>
      </c>
      <c r="I51" s="148"/>
      <c r="J51" s="114"/>
    </row>
    <row r="52" spans="1:11" s="2" customFormat="1">
      <c r="A52" s="126" t="s">
        <v>187</v>
      </c>
      <c r="B52" s="50">
        <v>14</v>
      </c>
      <c r="C52" s="50">
        <v>368</v>
      </c>
      <c r="D52" s="134">
        <v>73</v>
      </c>
      <c r="E52" s="134">
        <v>99</v>
      </c>
      <c r="F52" s="134">
        <v>84</v>
      </c>
      <c r="G52" s="134">
        <v>96</v>
      </c>
      <c r="H52" s="130">
        <v>16</v>
      </c>
      <c r="I52" s="148"/>
      <c r="J52" s="114"/>
      <c r="K52" s="131"/>
    </row>
    <row r="53" spans="1:11" s="2" customFormat="1">
      <c r="A53" s="126" t="s">
        <v>188</v>
      </c>
      <c r="B53" s="50">
        <v>19</v>
      </c>
      <c r="C53" s="50">
        <v>341</v>
      </c>
      <c r="D53" s="134">
        <v>75</v>
      </c>
      <c r="E53" s="134">
        <v>77</v>
      </c>
      <c r="F53" s="134">
        <v>84</v>
      </c>
      <c r="G53" s="134">
        <v>94</v>
      </c>
      <c r="H53" s="130">
        <v>11</v>
      </c>
      <c r="I53" s="148"/>
      <c r="J53" s="114"/>
      <c r="K53" s="131"/>
    </row>
    <row r="54" spans="1:11" s="2" customFormat="1">
      <c r="A54" s="126" t="s">
        <v>189</v>
      </c>
      <c r="B54" s="50">
        <v>15</v>
      </c>
      <c r="C54" s="50">
        <v>272</v>
      </c>
      <c r="D54" s="134">
        <v>63</v>
      </c>
      <c r="E54" s="134">
        <v>72</v>
      </c>
      <c r="F54" s="134">
        <v>60</v>
      </c>
      <c r="G54" s="134">
        <v>65</v>
      </c>
      <c r="H54" s="130">
        <v>12</v>
      </c>
      <c r="I54" s="148"/>
      <c r="J54" s="114"/>
      <c r="K54" s="131"/>
    </row>
    <row r="55" spans="1:11" s="2" customFormat="1">
      <c r="A55" s="126" t="s">
        <v>190</v>
      </c>
      <c r="B55" s="50">
        <v>12</v>
      </c>
      <c r="C55" s="50">
        <v>249</v>
      </c>
      <c r="D55" s="134">
        <v>61</v>
      </c>
      <c r="E55" s="134">
        <v>54</v>
      </c>
      <c r="F55" s="134">
        <v>70</v>
      </c>
      <c r="G55" s="134">
        <v>56</v>
      </c>
      <c r="H55" s="130">
        <v>8</v>
      </c>
      <c r="I55" s="148"/>
      <c r="J55" s="114"/>
      <c r="K55" s="131"/>
    </row>
    <row r="56" spans="1:11" s="2" customFormat="1">
      <c r="A56" s="126"/>
      <c r="B56" s="50"/>
      <c r="C56" s="50"/>
      <c r="D56" s="134"/>
      <c r="E56" s="134"/>
      <c r="F56" s="134"/>
      <c r="G56" s="134"/>
      <c r="H56" s="130"/>
      <c r="I56" s="148"/>
      <c r="J56" s="114"/>
      <c r="K56" s="131"/>
    </row>
    <row r="57" spans="1:11" s="2" customFormat="1">
      <c r="A57" s="126" t="s">
        <v>191</v>
      </c>
      <c r="B57" s="50">
        <f>B58</f>
        <v>29</v>
      </c>
      <c r="C57" s="50">
        <f t="shared" ref="C57:H57" si="2">C58</f>
        <v>950</v>
      </c>
      <c r="D57" s="50">
        <f t="shared" si="2"/>
        <v>237</v>
      </c>
      <c r="E57" s="50">
        <f t="shared" si="2"/>
        <v>234</v>
      </c>
      <c r="F57" s="50">
        <f t="shared" si="2"/>
        <v>224</v>
      </c>
      <c r="G57" s="50">
        <f t="shared" si="2"/>
        <v>214</v>
      </c>
      <c r="H57" s="127">
        <f t="shared" si="2"/>
        <v>41</v>
      </c>
      <c r="I57" s="148"/>
      <c r="J57" s="114"/>
      <c r="K57" s="131"/>
    </row>
    <row r="58" spans="1:11" s="2" customFormat="1">
      <c r="A58" s="126" t="s">
        <v>192</v>
      </c>
      <c r="B58" s="50">
        <v>29</v>
      </c>
      <c r="C58" s="50">
        <v>950</v>
      </c>
      <c r="D58" s="134">
        <v>237</v>
      </c>
      <c r="E58" s="134">
        <v>234</v>
      </c>
      <c r="F58" s="134">
        <v>224</v>
      </c>
      <c r="G58" s="134">
        <v>214</v>
      </c>
      <c r="H58" s="130">
        <v>41</v>
      </c>
      <c r="I58" s="148"/>
      <c r="J58" s="114"/>
      <c r="K58" s="131"/>
    </row>
    <row r="59" spans="1:11" s="2" customFormat="1">
      <c r="A59" s="126"/>
      <c r="B59" s="50"/>
      <c r="C59" s="50"/>
      <c r="D59" s="50"/>
      <c r="E59" s="50"/>
      <c r="F59" s="50"/>
      <c r="G59" s="50"/>
      <c r="H59" s="127"/>
      <c r="I59" s="148"/>
      <c r="J59" s="114"/>
    </row>
    <row r="60" spans="1:11" s="2" customFormat="1">
      <c r="A60" s="126" t="s">
        <v>193</v>
      </c>
      <c r="B60" s="50">
        <f>B61+B62</f>
        <v>47</v>
      </c>
      <c r="C60" s="50">
        <f>C61+C62</f>
        <v>680</v>
      </c>
      <c r="D60" s="50">
        <f>D61+D62</f>
        <v>147</v>
      </c>
      <c r="E60" s="50">
        <f>SUM(E61:E62)</f>
        <v>102</v>
      </c>
      <c r="F60" s="50">
        <f>SUM(F61:F62)</f>
        <v>109</v>
      </c>
      <c r="G60" s="50">
        <f>SUM(G61:G62)</f>
        <v>95</v>
      </c>
      <c r="H60" s="127">
        <f>SUM(H61:H62)</f>
        <v>227</v>
      </c>
      <c r="I60" s="148"/>
      <c r="J60" s="114"/>
    </row>
    <row r="61" spans="1:11" s="2" customFormat="1">
      <c r="A61" s="126" t="s">
        <v>194</v>
      </c>
      <c r="B61" s="50">
        <v>37</v>
      </c>
      <c r="C61" s="50">
        <v>634</v>
      </c>
      <c r="D61" s="50">
        <v>101</v>
      </c>
      <c r="E61" s="50">
        <v>102</v>
      </c>
      <c r="F61" s="149">
        <v>109</v>
      </c>
      <c r="G61" s="149">
        <v>95</v>
      </c>
      <c r="H61" s="130">
        <v>227</v>
      </c>
      <c r="I61" s="148"/>
      <c r="J61" s="114"/>
      <c r="K61" s="131"/>
    </row>
    <row r="62" spans="1:11" s="2" customFormat="1">
      <c r="A62" s="126" t="s">
        <v>195</v>
      </c>
      <c r="B62" s="50">
        <v>10</v>
      </c>
      <c r="C62" s="50">
        <v>46</v>
      </c>
      <c r="D62" s="150">
        <v>46</v>
      </c>
      <c r="E62" s="151" t="s">
        <v>196</v>
      </c>
      <c r="F62" s="151" t="s">
        <v>181</v>
      </c>
      <c r="G62" s="151" t="s">
        <v>196</v>
      </c>
      <c r="H62" s="146" t="s">
        <v>197</v>
      </c>
      <c r="I62" s="148"/>
      <c r="J62" s="114"/>
      <c r="K62" s="131"/>
    </row>
    <row r="63" spans="1:11" s="2" customFormat="1">
      <c r="A63" s="152"/>
      <c r="B63" s="153"/>
      <c r="C63" s="153"/>
      <c r="D63" s="153"/>
      <c r="E63" s="153"/>
      <c r="F63" s="154"/>
      <c r="G63" s="154"/>
      <c r="H63" s="155"/>
      <c r="I63" s="148"/>
      <c r="J63" s="114"/>
    </row>
    <row r="64" spans="1:11" s="2" customFormat="1">
      <c r="A64" s="148"/>
      <c r="B64" s="112"/>
      <c r="C64" s="112"/>
      <c r="D64" s="112"/>
      <c r="E64" s="112"/>
      <c r="F64" s="112"/>
      <c r="G64" s="112"/>
      <c r="H64" s="112"/>
      <c r="I64" s="148"/>
      <c r="J64" s="114"/>
    </row>
    <row r="65" spans="1:10" s="2" customFormat="1">
      <c r="A65" s="361" t="s">
        <v>198</v>
      </c>
      <c r="B65" s="361"/>
      <c r="C65" s="361"/>
      <c r="D65" s="112"/>
      <c r="E65" s="112"/>
      <c r="F65" s="112"/>
      <c r="G65" s="112"/>
      <c r="H65" s="112"/>
      <c r="J65" s="148" t="s">
        <v>199</v>
      </c>
    </row>
    <row r="66" spans="1:10" s="2" customFormat="1">
      <c r="A66" s="355" t="s">
        <v>200</v>
      </c>
      <c r="B66" s="357" t="s">
        <v>201</v>
      </c>
      <c r="C66" s="358"/>
      <c r="D66" s="358"/>
      <c r="E66" s="358"/>
      <c r="F66" s="357" t="s">
        <v>202</v>
      </c>
      <c r="G66" s="358"/>
      <c r="H66" s="358"/>
      <c r="I66" s="358"/>
      <c r="J66" s="156"/>
    </row>
    <row r="67" spans="1:10" s="2" customFormat="1">
      <c r="A67" s="356"/>
      <c r="B67" s="157" t="s">
        <v>132</v>
      </c>
      <c r="C67" s="157" t="s">
        <v>133</v>
      </c>
      <c r="D67" s="157" t="s">
        <v>203</v>
      </c>
      <c r="E67" s="157" t="s">
        <v>204</v>
      </c>
      <c r="F67" s="157" t="s">
        <v>132</v>
      </c>
      <c r="G67" s="157" t="s">
        <v>133</v>
      </c>
      <c r="H67" s="157" t="s">
        <v>134</v>
      </c>
      <c r="I67" s="158" t="s">
        <v>205</v>
      </c>
      <c r="J67" s="158" t="s">
        <v>204</v>
      </c>
    </row>
    <row r="68" spans="1:10" s="2" customFormat="1">
      <c r="A68" s="159"/>
      <c r="B68" s="112"/>
      <c r="C68" s="66"/>
      <c r="D68" s="112"/>
      <c r="E68" s="112"/>
      <c r="F68" s="112"/>
      <c r="G68" s="112"/>
      <c r="H68" s="112"/>
      <c r="I68" s="148"/>
      <c r="J68" s="160"/>
    </row>
    <row r="69" spans="1:10" s="2" customFormat="1">
      <c r="A69" s="126" t="s">
        <v>206</v>
      </c>
      <c r="B69" s="134">
        <v>27</v>
      </c>
      <c r="C69" s="134">
        <v>27</v>
      </c>
      <c r="D69" s="134">
        <v>4</v>
      </c>
      <c r="E69" s="50">
        <v>58</v>
      </c>
      <c r="F69" s="134">
        <v>2</v>
      </c>
      <c r="G69" s="134">
        <v>3</v>
      </c>
      <c r="H69" s="134">
        <v>1</v>
      </c>
      <c r="I69" s="134">
        <v>3</v>
      </c>
      <c r="J69" s="127">
        <f>SUM(F69:I69)</f>
        <v>9</v>
      </c>
    </row>
    <row r="70" spans="1:10" s="2" customFormat="1">
      <c r="A70" s="126" t="s">
        <v>207</v>
      </c>
      <c r="B70" s="134">
        <v>384</v>
      </c>
      <c r="C70" s="134">
        <v>325</v>
      </c>
      <c r="D70" s="134">
        <v>9</v>
      </c>
      <c r="E70" s="50">
        <v>718</v>
      </c>
      <c r="F70" s="134">
        <v>14</v>
      </c>
      <c r="G70" s="134">
        <v>19</v>
      </c>
      <c r="H70" s="134">
        <v>17</v>
      </c>
      <c r="I70" s="134">
        <v>22</v>
      </c>
      <c r="J70" s="127">
        <f>SUM(F70:I70)</f>
        <v>72</v>
      </c>
    </row>
    <row r="71" spans="1:10" s="2" customFormat="1">
      <c r="A71" s="126" t="s">
        <v>208</v>
      </c>
      <c r="B71" s="134">
        <v>148</v>
      </c>
      <c r="C71" s="132">
        <v>137</v>
      </c>
      <c r="D71" s="132">
        <v>5</v>
      </c>
      <c r="E71" s="50">
        <v>290</v>
      </c>
      <c r="F71" s="134">
        <v>10</v>
      </c>
      <c r="G71" s="132">
        <v>7</v>
      </c>
      <c r="H71" s="132">
        <v>5</v>
      </c>
      <c r="I71" s="161" t="s">
        <v>209</v>
      </c>
      <c r="J71" s="127">
        <f>SUM(F71:I71)</f>
        <v>22</v>
      </c>
    </row>
    <row r="72" spans="1:10" s="2" customFormat="1">
      <c r="A72" s="126" t="s">
        <v>210</v>
      </c>
      <c r="B72" s="134">
        <v>117</v>
      </c>
      <c r="C72" s="132">
        <v>114</v>
      </c>
      <c r="D72" s="132">
        <v>3</v>
      </c>
      <c r="E72" s="50">
        <v>234</v>
      </c>
      <c r="F72" s="134">
        <v>2</v>
      </c>
      <c r="G72" s="132">
        <v>7</v>
      </c>
      <c r="H72" s="132">
        <v>3</v>
      </c>
      <c r="I72" s="161" t="s">
        <v>181</v>
      </c>
      <c r="J72" s="127">
        <f>SUM(F72:I72)</f>
        <v>12</v>
      </c>
    </row>
    <row r="73" spans="1:10" s="2" customFormat="1">
      <c r="A73" s="126" t="s">
        <v>211</v>
      </c>
      <c r="B73" s="134">
        <v>25</v>
      </c>
      <c r="C73" s="134">
        <v>25</v>
      </c>
      <c r="D73" s="134">
        <v>1</v>
      </c>
      <c r="E73" s="50">
        <v>51</v>
      </c>
      <c r="F73" s="134">
        <v>11</v>
      </c>
      <c r="G73" s="132">
        <v>8</v>
      </c>
      <c r="H73" s="132">
        <v>11</v>
      </c>
      <c r="I73" s="53">
        <v>5</v>
      </c>
      <c r="J73" s="127">
        <f>SUM(F73:I73)</f>
        <v>35</v>
      </c>
    </row>
    <row r="74" spans="1:10" s="2" customFormat="1">
      <c r="A74" s="152"/>
      <c r="B74" s="162"/>
      <c r="C74" s="163"/>
      <c r="D74" s="164"/>
      <c r="E74" s="153"/>
      <c r="F74" s="162"/>
      <c r="G74" s="163"/>
      <c r="H74" s="164"/>
      <c r="I74" s="164"/>
      <c r="J74" s="165"/>
    </row>
    <row r="75" spans="1:10" s="2" customFormat="1">
      <c r="A75" s="148"/>
      <c r="B75" s="129"/>
      <c r="C75" s="132"/>
      <c r="D75" s="147"/>
      <c r="E75" s="50"/>
      <c r="F75" s="129"/>
      <c r="G75" s="148" t="s">
        <v>199</v>
      </c>
      <c r="H75" s="147"/>
      <c r="I75" s="147"/>
      <c r="J75" s="50"/>
    </row>
    <row r="76" spans="1:10" s="2" customFormat="1">
      <c r="A76" s="355" t="s">
        <v>200</v>
      </c>
      <c r="B76" s="362" t="s">
        <v>212</v>
      </c>
      <c r="C76" s="363"/>
      <c r="D76" s="363"/>
      <c r="E76" s="363"/>
      <c r="F76" s="363"/>
      <c r="G76" s="364"/>
      <c r="H76" s="166"/>
      <c r="I76" s="148"/>
      <c r="J76" s="114"/>
    </row>
    <row r="77" spans="1:10" s="2" customFormat="1">
      <c r="A77" s="356"/>
      <c r="B77" s="157" t="s">
        <v>132</v>
      </c>
      <c r="C77" s="157" t="s">
        <v>133</v>
      </c>
      <c r="D77" s="157" t="s">
        <v>134</v>
      </c>
      <c r="E77" s="157" t="s">
        <v>135</v>
      </c>
      <c r="F77" s="157" t="s">
        <v>136</v>
      </c>
      <c r="G77" s="157" t="s">
        <v>204</v>
      </c>
      <c r="I77" s="148"/>
      <c r="J77" s="114"/>
    </row>
    <row r="78" spans="1:10" s="2" customFormat="1">
      <c r="A78" s="159"/>
      <c r="B78" s="129"/>
      <c r="C78" s="132"/>
      <c r="D78" s="147"/>
      <c r="E78" s="50"/>
      <c r="F78" s="129"/>
      <c r="G78" s="130"/>
      <c r="H78" s="147"/>
      <c r="I78" s="147"/>
      <c r="J78" s="50"/>
    </row>
    <row r="79" spans="1:10" s="2" customFormat="1">
      <c r="A79" s="126" t="s">
        <v>213</v>
      </c>
      <c r="B79" s="134">
        <v>5</v>
      </c>
      <c r="C79" s="132">
        <v>2</v>
      </c>
      <c r="D79" s="149" t="s">
        <v>214</v>
      </c>
      <c r="E79" s="149" t="s">
        <v>214</v>
      </c>
      <c r="F79" s="149" t="s">
        <v>214</v>
      </c>
      <c r="G79" s="167">
        <f>SUM(B79:F79)</f>
        <v>7</v>
      </c>
      <c r="H79" s="147"/>
      <c r="I79" s="147"/>
      <c r="J79" s="50"/>
    </row>
    <row r="80" spans="1:10" s="2" customFormat="1">
      <c r="A80" s="152"/>
      <c r="B80" s="162"/>
      <c r="C80" s="163"/>
      <c r="D80" s="164"/>
      <c r="E80" s="153"/>
      <c r="F80" s="162"/>
      <c r="G80" s="168"/>
      <c r="H80" s="147"/>
      <c r="I80" s="147"/>
      <c r="J80" s="50"/>
    </row>
    <row r="81" spans="1:10" s="2" customFormat="1">
      <c r="A81" s="148"/>
      <c r="B81" s="112"/>
      <c r="C81" s="66"/>
      <c r="D81" s="112"/>
      <c r="E81" s="112"/>
      <c r="F81" s="112"/>
      <c r="G81" s="112"/>
      <c r="H81" s="148" t="s">
        <v>199</v>
      </c>
      <c r="I81" s="148"/>
      <c r="J81" s="114"/>
    </row>
    <row r="82" spans="1:10" s="2" customFormat="1">
      <c r="A82" s="355" t="s">
        <v>200</v>
      </c>
      <c r="B82" s="357" t="s">
        <v>215</v>
      </c>
      <c r="C82" s="358"/>
      <c r="D82" s="358"/>
      <c r="E82" s="358"/>
      <c r="F82" s="358"/>
      <c r="G82" s="358"/>
      <c r="H82" s="359"/>
      <c r="I82" s="148"/>
      <c r="J82" s="114"/>
    </row>
    <row r="83" spans="1:10" s="2" customFormat="1">
      <c r="A83" s="356"/>
      <c r="B83" s="157" t="s">
        <v>132</v>
      </c>
      <c r="C83" s="157" t="s">
        <v>133</v>
      </c>
      <c r="D83" s="157" t="s">
        <v>134</v>
      </c>
      <c r="E83" s="157" t="s">
        <v>135</v>
      </c>
      <c r="F83" s="157" t="s">
        <v>216</v>
      </c>
      <c r="G83" s="157" t="s">
        <v>217</v>
      </c>
      <c r="H83" s="157" t="s">
        <v>204</v>
      </c>
      <c r="I83" s="148"/>
      <c r="J83" s="114"/>
    </row>
    <row r="84" spans="1:10" s="2" customFormat="1">
      <c r="A84" s="159"/>
      <c r="B84" s="112"/>
      <c r="C84" s="66"/>
      <c r="D84" s="112"/>
      <c r="E84" s="112"/>
      <c r="F84" s="112"/>
      <c r="G84" s="112"/>
      <c r="H84" s="113"/>
      <c r="I84" s="148"/>
      <c r="J84" s="114"/>
    </row>
    <row r="85" spans="1:10" s="2" customFormat="1">
      <c r="A85" s="126" t="s">
        <v>218</v>
      </c>
      <c r="B85" s="149" t="s">
        <v>214</v>
      </c>
      <c r="C85" s="149" t="s">
        <v>214</v>
      </c>
      <c r="D85" s="149" t="s">
        <v>214</v>
      </c>
      <c r="E85" s="149" t="s">
        <v>214</v>
      </c>
      <c r="F85" s="149" t="s">
        <v>214</v>
      </c>
      <c r="G85" s="149" t="s">
        <v>214</v>
      </c>
      <c r="H85" s="169" t="s">
        <v>214</v>
      </c>
      <c r="I85" s="148"/>
      <c r="J85" s="114"/>
    </row>
    <row r="86" spans="1:10" s="2" customFormat="1">
      <c r="A86" s="138" t="s">
        <v>219</v>
      </c>
      <c r="B86" s="112"/>
      <c r="C86" s="66"/>
      <c r="D86" s="112"/>
      <c r="E86" s="170"/>
      <c r="F86" s="170"/>
      <c r="G86" s="170"/>
      <c r="H86" s="113"/>
      <c r="I86" s="148"/>
      <c r="J86" s="114"/>
    </row>
    <row r="87" spans="1:10" s="2" customFormat="1">
      <c r="A87" s="152"/>
      <c r="B87" s="171"/>
      <c r="C87" s="172"/>
      <c r="D87" s="171"/>
      <c r="E87" s="171"/>
      <c r="F87" s="171"/>
      <c r="G87" s="171"/>
      <c r="H87" s="173"/>
      <c r="I87" s="148"/>
      <c r="J87" s="114"/>
    </row>
    <row r="88" spans="1:10" s="2" customFormat="1">
      <c r="A88" s="114" t="s">
        <v>220</v>
      </c>
      <c r="B88" s="114"/>
      <c r="C88" s="114"/>
      <c r="D88" s="114"/>
      <c r="E88" s="114"/>
      <c r="F88" s="114"/>
      <c r="G88" s="114"/>
      <c r="H88" s="114"/>
      <c r="I88" s="114"/>
      <c r="J88" s="114"/>
    </row>
    <row r="89" spans="1:10">
      <c r="A89" s="114" t="s">
        <v>221</v>
      </c>
      <c r="B89" s="174"/>
      <c r="C89" s="174"/>
      <c r="D89" s="174"/>
      <c r="E89" s="174"/>
      <c r="F89" s="174"/>
      <c r="G89" s="174"/>
      <c r="H89" s="174"/>
      <c r="I89" s="174"/>
      <c r="J89" s="174"/>
    </row>
    <row r="90" spans="1:10">
      <c r="A90" s="360"/>
      <c r="B90" s="360"/>
      <c r="C90" s="360"/>
      <c r="D90" s="360"/>
      <c r="E90" s="360"/>
      <c r="F90" s="360"/>
      <c r="G90" s="360"/>
      <c r="H90" s="360"/>
    </row>
    <row r="91" spans="1:10">
      <c r="A91" s="360"/>
      <c r="B91" s="360"/>
      <c r="C91" s="360"/>
      <c r="D91" s="360"/>
      <c r="E91" s="360"/>
      <c r="F91" s="360"/>
      <c r="G91" s="360"/>
      <c r="H91" s="360"/>
    </row>
  </sheetData>
  <mergeCells count="34">
    <mergeCell ref="A2:C2"/>
    <mergeCell ref="A5:A6"/>
    <mergeCell ref="A18:A19"/>
    <mergeCell ref="B35:B37"/>
    <mergeCell ref="C35:C37"/>
    <mergeCell ref="E35:E37"/>
    <mergeCell ref="F35:F37"/>
    <mergeCell ref="G35:G37"/>
    <mergeCell ref="H35:H37"/>
    <mergeCell ref="B38:B39"/>
    <mergeCell ref="C38:C39"/>
    <mergeCell ref="D38:D39"/>
    <mergeCell ref="E38:E39"/>
    <mergeCell ref="F38:F39"/>
    <mergeCell ref="G38:G39"/>
    <mergeCell ref="D35:D37"/>
    <mergeCell ref="H38:H39"/>
    <mergeCell ref="B41:B42"/>
    <mergeCell ref="C41:C42"/>
    <mergeCell ref="D41:D42"/>
    <mergeCell ref="E41:E42"/>
    <mergeCell ref="F41:F42"/>
    <mergeCell ref="G41:G42"/>
    <mergeCell ref="H41:H42"/>
    <mergeCell ref="A82:A83"/>
    <mergeCell ref="B82:H82"/>
    <mergeCell ref="A90:H90"/>
    <mergeCell ref="A91:H91"/>
    <mergeCell ref="A65:C65"/>
    <mergeCell ref="A66:A67"/>
    <mergeCell ref="B66:E66"/>
    <mergeCell ref="F66:I66"/>
    <mergeCell ref="A76:A77"/>
    <mergeCell ref="B76:G76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"/>
  <sheetViews>
    <sheetView workbookViewId="0">
      <selection sqref="A1:XFD1048576"/>
    </sheetView>
  </sheetViews>
  <sheetFormatPr defaultRowHeight="13.5"/>
  <cols>
    <col min="1" max="1" width="8.125" style="175" customWidth="1"/>
    <col min="2" max="2" width="3.25" style="175" customWidth="1"/>
    <col min="3" max="3" width="10" style="175" customWidth="1"/>
    <col min="4" max="13" width="7" style="175" customWidth="1"/>
    <col min="14" max="256" width="9" style="175"/>
    <col min="257" max="257" width="8.125" style="175" customWidth="1"/>
    <col min="258" max="258" width="3.25" style="175" customWidth="1"/>
    <col min="259" max="259" width="10" style="175" customWidth="1"/>
    <col min="260" max="269" width="7" style="175" customWidth="1"/>
    <col min="270" max="512" width="9" style="175"/>
    <col min="513" max="513" width="8.125" style="175" customWidth="1"/>
    <col min="514" max="514" width="3.25" style="175" customWidth="1"/>
    <col min="515" max="515" width="10" style="175" customWidth="1"/>
    <col min="516" max="525" width="7" style="175" customWidth="1"/>
    <col min="526" max="768" width="9" style="175"/>
    <col min="769" max="769" width="8.125" style="175" customWidth="1"/>
    <col min="770" max="770" width="3.25" style="175" customWidth="1"/>
    <col min="771" max="771" width="10" style="175" customWidth="1"/>
    <col min="772" max="781" width="7" style="175" customWidth="1"/>
    <col min="782" max="1024" width="9" style="175"/>
    <col min="1025" max="1025" width="8.125" style="175" customWidth="1"/>
    <col min="1026" max="1026" width="3.25" style="175" customWidth="1"/>
    <col min="1027" max="1027" width="10" style="175" customWidth="1"/>
    <col min="1028" max="1037" width="7" style="175" customWidth="1"/>
    <col min="1038" max="1280" width="9" style="175"/>
    <col min="1281" max="1281" width="8.125" style="175" customWidth="1"/>
    <col min="1282" max="1282" width="3.25" style="175" customWidth="1"/>
    <col min="1283" max="1283" width="10" style="175" customWidth="1"/>
    <col min="1284" max="1293" width="7" style="175" customWidth="1"/>
    <col min="1294" max="1536" width="9" style="175"/>
    <col min="1537" max="1537" width="8.125" style="175" customWidth="1"/>
    <col min="1538" max="1538" width="3.25" style="175" customWidth="1"/>
    <col min="1539" max="1539" width="10" style="175" customWidth="1"/>
    <col min="1540" max="1549" width="7" style="175" customWidth="1"/>
    <col min="1550" max="1792" width="9" style="175"/>
    <col min="1793" max="1793" width="8.125" style="175" customWidth="1"/>
    <col min="1794" max="1794" width="3.25" style="175" customWidth="1"/>
    <col min="1795" max="1795" width="10" style="175" customWidth="1"/>
    <col min="1796" max="1805" width="7" style="175" customWidth="1"/>
    <col min="1806" max="2048" width="9" style="175"/>
    <col min="2049" max="2049" width="8.125" style="175" customWidth="1"/>
    <col min="2050" max="2050" width="3.25" style="175" customWidth="1"/>
    <col min="2051" max="2051" width="10" style="175" customWidth="1"/>
    <col min="2052" max="2061" width="7" style="175" customWidth="1"/>
    <col min="2062" max="2304" width="9" style="175"/>
    <col min="2305" max="2305" width="8.125" style="175" customWidth="1"/>
    <col min="2306" max="2306" width="3.25" style="175" customWidth="1"/>
    <col min="2307" max="2307" width="10" style="175" customWidth="1"/>
    <col min="2308" max="2317" width="7" style="175" customWidth="1"/>
    <col min="2318" max="2560" width="9" style="175"/>
    <col min="2561" max="2561" width="8.125" style="175" customWidth="1"/>
    <col min="2562" max="2562" width="3.25" style="175" customWidth="1"/>
    <col min="2563" max="2563" width="10" style="175" customWidth="1"/>
    <col min="2564" max="2573" width="7" style="175" customWidth="1"/>
    <col min="2574" max="2816" width="9" style="175"/>
    <col min="2817" max="2817" width="8.125" style="175" customWidth="1"/>
    <col min="2818" max="2818" width="3.25" style="175" customWidth="1"/>
    <col min="2819" max="2819" width="10" style="175" customWidth="1"/>
    <col min="2820" max="2829" width="7" style="175" customWidth="1"/>
    <col min="2830" max="3072" width="9" style="175"/>
    <col min="3073" max="3073" width="8.125" style="175" customWidth="1"/>
    <col min="3074" max="3074" width="3.25" style="175" customWidth="1"/>
    <col min="3075" max="3075" width="10" style="175" customWidth="1"/>
    <col min="3076" max="3085" width="7" style="175" customWidth="1"/>
    <col min="3086" max="3328" width="9" style="175"/>
    <col min="3329" max="3329" width="8.125" style="175" customWidth="1"/>
    <col min="3330" max="3330" width="3.25" style="175" customWidth="1"/>
    <col min="3331" max="3331" width="10" style="175" customWidth="1"/>
    <col min="3332" max="3341" width="7" style="175" customWidth="1"/>
    <col min="3342" max="3584" width="9" style="175"/>
    <col min="3585" max="3585" width="8.125" style="175" customWidth="1"/>
    <col min="3586" max="3586" width="3.25" style="175" customWidth="1"/>
    <col min="3587" max="3587" width="10" style="175" customWidth="1"/>
    <col min="3588" max="3597" width="7" style="175" customWidth="1"/>
    <col min="3598" max="3840" width="9" style="175"/>
    <col min="3841" max="3841" width="8.125" style="175" customWidth="1"/>
    <col min="3842" max="3842" width="3.25" style="175" customWidth="1"/>
    <col min="3843" max="3843" width="10" style="175" customWidth="1"/>
    <col min="3844" max="3853" width="7" style="175" customWidth="1"/>
    <col min="3854" max="4096" width="9" style="175"/>
    <col min="4097" max="4097" width="8.125" style="175" customWidth="1"/>
    <col min="4098" max="4098" width="3.25" style="175" customWidth="1"/>
    <col min="4099" max="4099" width="10" style="175" customWidth="1"/>
    <col min="4100" max="4109" width="7" style="175" customWidth="1"/>
    <col min="4110" max="4352" width="9" style="175"/>
    <col min="4353" max="4353" width="8.125" style="175" customWidth="1"/>
    <col min="4354" max="4354" width="3.25" style="175" customWidth="1"/>
    <col min="4355" max="4355" width="10" style="175" customWidth="1"/>
    <col min="4356" max="4365" width="7" style="175" customWidth="1"/>
    <col min="4366" max="4608" width="9" style="175"/>
    <col min="4609" max="4609" width="8.125" style="175" customWidth="1"/>
    <col min="4610" max="4610" width="3.25" style="175" customWidth="1"/>
    <col min="4611" max="4611" width="10" style="175" customWidth="1"/>
    <col min="4612" max="4621" width="7" style="175" customWidth="1"/>
    <col min="4622" max="4864" width="9" style="175"/>
    <col min="4865" max="4865" width="8.125" style="175" customWidth="1"/>
    <col min="4866" max="4866" width="3.25" style="175" customWidth="1"/>
    <col min="4867" max="4867" width="10" style="175" customWidth="1"/>
    <col min="4868" max="4877" width="7" style="175" customWidth="1"/>
    <col min="4878" max="5120" width="9" style="175"/>
    <col min="5121" max="5121" width="8.125" style="175" customWidth="1"/>
    <col min="5122" max="5122" width="3.25" style="175" customWidth="1"/>
    <col min="5123" max="5123" width="10" style="175" customWidth="1"/>
    <col min="5124" max="5133" width="7" style="175" customWidth="1"/>
    <col min="5134" max="5376" width="9" style="175"/>
    <col min="5377" max="5377" width="8.125" style="175" customWidth="1"/>
    <col min="5378" max="5378" width="3.25" style="175" customWidth="1"/>
    <col min="5379" max="5379" width="10" style="175" customWidth="1"/>
    <col min="5380" max="5389" width="7" style="175" customWidth="1"/>
    <col min="5390" max="5632" width="9" style="175"/>
    <col min="5633" max="5633" width="8.125" style="175" customWidth="1"/>
    <col min="5634" max="5634" width="3.25" style="175" customWidth="1"/>
    <col min="5635" max="5635" width="10" style="175" customWidth="1"/>
    <col min="5636" max="5645" width="7" style="175" customWidth="1"/>
    <col min="5646" max="5888" width="9" style="175"/>
    <col min="5889" max="5889" width="8.125" style="175" customWidth="1"/>
    <col min="5890" max="5890" width="3.25" style="175" customWidth="1"/>
    <col min="5891" max="5891" width="10" style="175" customWidth="1"/>
    <col min="5892" max="5901" width="7" style="175" customWidth="1"/>
    <col min="5902" max="6144" width="9" style="175"/>
    <col min="6145" max="6145" width="8.125" style="175" customWidth="1"/>
    <col min="6146" max="6146" width="3.25" style="175" customWidth="1"/>
    <col min="6147" max="6147" width="10" style="175" customWidth="1"/>
    <col min="6148" max="6157" width="7" style="175" customWidth="1"/>
    <col min="6158" max="6400" width="9" style="175"/>
    <col min="6401" max="6401" width="8.125" style="175" customWidth="1"/>
    <col min="6402" max="6402" width="3.25" style="175" customWidth="1"/>
    <col min="6403" max="6403" width="10" style="175" customWidth="1"/>
    <col min="6404" max="6413" width="7" style="175" customWidth="1"/>
    <col min="6414" max="6656" width="9" style="175"/>
    <col min="6657" max="6657" width="8.125" style="175" customWidth="1"/>
    <col min="6658" max="6658" width="3.25" style="175" customWidth="1"/>
    <col min="6659" max="6659" width="10" style="175" customWidth="1"/>
    <col min="6660" max="6669" width="7" style="175" customWidth="1"/>
    <col min="6670" max="6912" width="9" style="175"/>
    <col min="6913" max="6913" width="8.125" style="175" customWidth="1"/>
    <col min="6914" max="6914" width="3.25" style="175" customWidth="1"/>
    <col min="6915" max="6915" width="10" style="175" customWidth="1"/>
    <col min="6916" max="6925" width="7" style="175" customWidth="1"/>
    <col min="6926" max="7168" width="9" style="175"/>
    <col min="7169" max="7169" width="8.125" style="175" customWidth="1"/>
    <col min="7170" max="7170" width="3.25" style="175" customWidth="1"/>
    <col min="7171" max="7171" width="10" style="175" customWidth="1"/>
    <col min="7172" max="7181" width="7" style="175" customWidth="1"/>
    <col min="7182" max="7424" width="9" style="175"/>
    <col min="7425" max="7425" width="8.125" style="175" customWidth="1"/>
    <col min="7426" max="7426" width="3.25" style="175" customWidth="1"/>
    <col min="7427" max="7427" width="10" style="175" customWidth="1"/>
    <col min="7428" max="7437" width="7" style="175" customWidth="1"/>
    <col min="7438" max="7680" width="9" style="175"/>
    <col min="7681" max="7681" width="8.125" style="175" customWidth="1"/>
    <col min="7682" max="7682" width="3.25" style="175" customWidth="1"/>
    <col min="7683" max="7683" width="10" style="175" customWidth="1"/>
    <col min="7684" max="7693" width="7" style="175" customWidth="1"/>
    <col min="7694" max="7936" width="9" style="175"/>
    <col min="7937" max="7937" width="8.125" style="175" customWidth="1"/>
    <col min="7938" max="7938" width="3.25" style="175" customWidth="1"/>
    <col min="7939" max="7939" width="10" style="175" customWidth="1"/>
    <col min="7940" max="7949" width="7" style="175" customWidth="1"/>
    <col min="7950" max="8192" width="9" style="175"/>
    <col min="8193" max="8193" width="8.125" style="175" customWidth="1"/>
    <col min="8194" max="8194" width="3.25" style="175" customWidth="1"/>
    <col min="8195" max="8195" width="10" style="175" customWidth="1"/>
    <col min="8196" max="8205" width="7" style="175" customWidth="1"/>
    <col min="8206" max="8448" width="9" style="175"/>
    <col min="8449" max="8449" width="8.125" style="175" customWidth="1"/>
    <col min="8450" max="8450" width="3.25" style="175" customWidth="1"/>
    <col min="8451" max="8451" width="10" style="175" customWidth="1"/>
    <col min="8452" max="8461" width="7" style="175" customWidth="1"/>
    <col min="8462" max="8704" width="9" style="175"/>
    <col min="8705" max="8705" width="8.125" style="175" customWidth="1"/>
    <col min="8706" max="8706" width="3.25" style="175" customWidth="1"/>
    <col min="8707" max="8707" width="10" style="175" customWidth="1"/>
    <col min="8708" max="8717" width="7" style="175" customWidth="1"/>
    <col min="8718" max="8960" width="9" style="175"/>
    <col min="8961" max="8961" width="8.125" style="175" customWidth="1"/>
    <col min="8962" max="8962" width="3.25" style="175" customWidth="1"/>
    <col min="8963" max="8963" width="10" style="175" customWidth="1"/>
    <col min="8964" max="8973" width="7" style="175" customWidth="1"/>
    <col min="8974" max="9216" width="9" style="175"/>
    <col min="9217" max="9217" width="8.125" style="175" customWidth="1"/>
    <col min="9218" max="9218" width="3.25" style="175" customWidth="1"/>
    <col min="9219" max="9219" width="10" style="175" customWidth="1"/>
    <col min="9220" max="9229" width="7" style="175" customWidth="1"/>
    <col min="9230" max="9472" width="9" style="175"/>
    <col min="9473" max="9473" width="8.125" style="175" customWidth="1"/>
    <col min="9474" max="9474" width="3.25" style="175" customWidth="1"/>
    <col min="9475" max="9475" width="10" style="175" customWidth="1"/>
    <col min="9476" max="9485" width="7" style="175" customWidth="1"/>
    <col min="9486" max="9728" width="9" style="175"/>
    <col min="9729" max="9729" width="8.125" style="175" customWidth="1"/>
    <col min="9730" max="9730" width="3.25" style="175" customWidth="1"/>
    <col min="9731" max="9731" width="10" style="175" customWidth="1"/>
    <col min="9732" max="9741" width="7" style="175" customWidth="1"/>
    <col min="9742" max="9984" width="9" style="175"/>
    <col min="9985" max="9985" width="8.125" style="175" customWidth="1"/>
    <col min="9986" max="9986" width="3.25" style="175" customWidth="1"/>
    <col min="9987" max="9987" width="10" style="175" customWidth="1"/>
    <col min="9988" max="9997" width="7" style="175" customWidth="1"/>
    <col min="9998" max="10240" width="9" style="175"/>
    <col min="10241" max="10241" width="8.125" style="175" customWidth="1"/>
    <col min="10242" max="10242" width="3.25" style="175" customWidth="1"/>
    <col min="10243" max="10243" width="10" style="175" customWidth="1"/>
    <col min="10244" max="10253" width="7" style="175" customWidth="1"/>
    <col min="10254" max="10496" width="9" style="175"/>
    <col min="10497" max="10497" width="8.125" style="175" customWidth="1"/>
    <col min="10498" max="10498" width="3.25" style="175" customWidth="1"/>
    <col min="10499" max="10499" width="10" style="175" customWidth="1"/>
    <col min="10500" max="10509" width="7" style="175" customWidth="1"/>
    <col min="10510" max="10752" width="9" style="175"/>
    <col min="10753" max="10753" width="8.125" style="175" customWidth="1"/>
    <col min="10754" max="10754" width="3.25" style="175" customWidth="1"/>
    <col min="10755" max="10755" width="10" style="175" customWidth="1"/>
    <col min="10756" max="10765" width="7" style="175" customWidth="1"/>
    <col min="10766" max="11008" width="9" style="175"/>
    <col min="11009" max="11009" width="8.125" style="175" customWidth="1"/>
    <col min="11010" max="11010" width="3.25" style="175" customWidth="1"/>
    <col min="11011" max="11011" width="10" style="175" customWidth="1"/>
    <col min="11012" max="11021" width="7" style="175" customWidth="1"/>
    <col min="11022" max="11264" width="9" style="175"/>
    <col min="11265" max="11265" width="8.125" style="175" customWidth="1"/>
    <col min="11266" max="11266" width="3.25" style="175" customWidth="1"/>
    <col min="11267" max="11267" width="10" style="175" customWidth="1"/>
    <col min="11268" max="11277" width="7" style="175" customWidth="1"/>
    <col min="11278" max="11520" width="9" style="175"/>
    <col min="11521" max="11521" width="8.125" style="175" customWidth="1"/>
    <col min="11522" max="11522" width="3.25" style="175" customWidth="1"/>
    <col min="11523" max="11523" width="10" style="175" customWidth="1"/>
    <col min="11524" max="11533" width="7" style="175" customWidth="1"/>
    <col min="11534" max="11776" width="9" style="175"/>
    <col min="11777" max="11777" width="8.125" style="175" customWidth="1"/>
    <col min="11778" max="11778" width="3.25" style="175" customWidth="1"/>
    <col min="11779" max="11779" width="10" style="175" customWidth="1"/>
    <col min="11780" max="11789" width="7" style="175" customWidth="1"/>
    <col min="11790" max="12032" width="9" style="175"/>
    <col min="12033" max="12033" width="8.125" style="175" customWidth="1"/>
    <col min="12034" max="12034" width="3.25" style="175" customWidth="1"/>
    <col min="12035" max="12035" width="10" style="175" customWidth="1"/>
    <col min="12036" max="12045" width="7" style="175" customWidth="1"/>
    <col min="12046" max="12288" width="9" style="175"/>
    <col min="12289" max="12289" width="8.125" style="175" customWidth="1"/>
    <col min="12290" max="12290" width="3.25" style="175" customWidth="1"/>
    <col min="12291" max="12291" width="10" style="175" customWidth="1"/>
    <col min="12292" max="12301" width="7" style="175" customWidth="1"/>
    <col min="12302" max="12544" width="9" style="175"/>
    <col min="12545" max="12545" width="8.125" style="175" customWidth="1"/>
    <col min="12546" max="12546" width="3.25" style="175" customWidth="1"/>
    <col min="12547" max="12547" width="10" style="175" customWidth="1"/>
    <col min="12548" max="12557" width="7" style="175" customWidth="1"/>
    <col min="12558" max="12800" width="9" style="175"/>
    <col min="12801" max="12801" width="8.125" style="175" customWidth="1"/>
    <col min="12802" max="12802" width="3.25" style="175" customWidth="1"/>
    <col min="12803" max="12803" width="10" style="175" customWidth="1"/>
    <col min="12804" max="12813" width="7" style="175" customWidth="1"/>
    <col min="12814" max="13056" width="9" style="175"/>
    <col min="13057" max="13057" width="8.125" style="175" customWidth="1"/>
    <col min="13058" max="13058" width="3.25" style="175" customWidth="1"/>
    <col min="13059" max="13059" width="10" style="175" customWidth="1"/>
    <col min="13060" max="13069" width="7" style="175" customWidth="1"/>
    <col min="13070" max="13312" width="9" style="175"/>
    <col min="13313" max="13313" width="8.125" style="175" customWidth="1"/>
    <col min="13314" max="13314" width="3.25" style="175" customWidth="1"/>
    <col min="13315" max="13315" width="10" style="175" customWidth="1"/>
    <col min="13316" max="13325" width="7" style="175" customWidth="1"/>
    <col min="13326" max="13568" width="9" style="175"/>
    <col min="13569" max="13569" width="8.125" style="175" customWidth="1"/>
    <col min="13570" max="13570" width="3.25" style="175" customWidth="1"/>
    <col min="13571" max="13571" width="10" style="175" customWidth="1"/>
    <col min="13572" max="13581" width="7" style="175" customWidth="1"/>
    <col min="13582" max="13824" width="9" style="175"/>
    <col min="13825" max="13825" width="8.125" style="175" customWidth="1"/>
    <col min="13826" max="13826" width="3.25" style="175" customWidth="1"/>
    <col min="13827" max="13827" width="10" style="175" customWidth="1"/>
    <col min="13828" max="13837" width="7" style="175" customWidth="1"/>
    <col min="13838" max="14080" width="9" style="175"/>
    <col min="14081" max="14081" width="8.125" style="175" customWidth="1"/>
    <col min="14082" max="14082" width="3.25" style="175" customWidth="1"/>
    <col min="14083" max="14083" width="10" style="175" customWidth="1"/>
    <col min="14084" max="14093" width="7" style="175" customWidth="1"/>
    <col min="14094" max="14336" width="9" style="175"/>
    <col min="14337" max="14337" width="8.125" style="175" customWidth="1"/>
    <col min="14338" max="14338" width="3.25" style="175" customWidth="1"/>
    <col min="14339" max="14339" width="10" style="175" customWidth="1"/>
    <col min="14340" max="14349" width="7" style="175" customWidth="1"/>
    <col min="14350" max="14592" width="9" style="175"/>
    <col min="14593" max="14593" width="8.125" style="175" customWidth="1"/>
    <col min="14594" max="14594" width="3.25" style="175" customWidth="1"/>
    <col min="14595" max="14595" width="10" style="175" customWidth="1"/>
    <col min="14596" max="14605" width="7" style="175" customWidth="1"/>
    <col min="14606" max="14848" width="9" style="175"/>
    <col min="14849" max="14849" width="8.125" style="175" customWidth="1"/>
    <col min="14850" max="14850" width="3.25" style="175" customWidth="1"/>
    <col min="14851" max="14851" width="10" style="175" customWidth="1"/>
    <col min="14852" max="14861" width="7" style="175" customWidth="1"/>
    <col min="14862" max="15104" width="9" style="175"/>
    <col min="15105" max="15105" width="8.125" style="175" customWidth="1"/>
    <col min="15106" max="15106" width="3.25" style="175" customWidth="1"/>
    <col min="15107" max="15107" width="10" style="175" customWidth="1"/>
    <col min="15108" max="15117" width="7" style="175" customWidth="1"/>
    <col min="15118" max="15360" width="9" style="175"/>
    <col min="15361" max="15361" width="8.125" style="175" customWidth="1"/>
    <col min="15362" max="15362" width="3.25" style="175" customWidth="1"/>
    <col min="15363" max="15363" width="10" style="175" customWidth="1"/>
    <col min="15364" max="15373" width="7" style="175" customWidth="1"/>
    <col min="15374" max="15616" width="9" style="175"/>
    <col min="15617" max="15617" width="8.125" style="175" customWidth="1"/>
    <col min="15618" max="15618" width="3.25" style="175" customWidth="1"/>
    <col min="15619" max="15619" width="10" style="175" customWidth="1"/>
    <col min="15620" max="15629" width="7" style="175" customWidth="1"/>
    <col min="15630" max="15872" width="9" style="175"/>
    <col min="15873" max="15873" width="8.125" style="175" customWidth="1"/>
    <col min="15874" max="15874" width="3.25" style="175" customWidth="1"/>
    <col min="15875" max="15875" width="10" style="175" customWidth="1"/>
    <col min="15876" max="15885" width="7" style="175" customWidth="1"/>
    <col min="15886" max="16128" width="9" style="175"/>
    <col min="16129" max="16129" width="8.125" style="175" customWidth="1"/>
    <col min="16130" max="16130" width="3.25" style="175" customWidth="1"/>
    <col min="16131" max="16131" width="10" style="175" customWidth="1"/>
    <col min="16132" max="16141" width="7" style="175" customWidth="1"/>
    <col min="16142" max="16384" width="9" style="175"/>
  </cols>
  <sheetData>
    <row r="2" spans="2:13">
      <c r="B2" s="176" t="s">
        <v>222</v>
      </c>
    </row>
    <row r="3" spans="2:13">
      <c r="B3" s="177"/>
      <c r="C3" s="177"/>
      <c r="D3" s="177"/>
      <c r="E3" s="177"/>
      <c r="F3" s="177"/>
      <c r="G3" s="177"/>
      <c r="H3" s="177"/>
      <c r="I3" s="177"/>
      <c r="J3" s="177"/>
      <c r="K3" s="178" t="s">
        <v>223</v>
      </c>
      <c r="L3" s="177"/>
      <c r="M3" s="177"/>
    </row>
    <row r="4" spans="2:13">
      <c r="B4" s="377" t="s">
        <v>100</v>
      </c>
      <c r="C4" s="378"/>
      <c r="D4" s="179" t="s">
        <v>224</v>
      </c>
      <c r="E4" s="381" t="s">
        <v>225</v>
      </c>
      <c r="F4" s="382"/>
      <c r="G4" s="382"/>
      <c r="H4" s="382"/>
      <c r="I4" s="382"/>
      <c r="J4" s="383"/>
      <c r="K4" s="381" t="s">
        <v>226</v>
      </c>
      <c r="L4" s="382"/>
      <c r="M4" s="383"/>
    </row>
    <row r="5" spans="2:13">
      <c r="B5" s="379"/>
      <c r="C5" s="380"/>
      <c r="D5" s="179" t="s">
        <v>227</v>
      </c>
      <c r="E5" s="179" t="s">
        <v>228</v>
      </c>
      <c r="F5" s="179" t="s">
        <v>229</v>
      </c>
      <c r="G5" s="179" t="s">
        <v>230</v>
      </c>
      <c r="H5" s="179" t="s">
        <v>231</v>
      </c>
      <c r="I5" s="179" t="s">
        <v>232</v>
      </c>
      <c r="J5" s="179" t="s">
        <v>233</v>
      </c>
      <c r="K5" s="179" t="s">
        <v>234</v>
      </c>
      <c r="L5" s="179" t="s">
        <v>235</v>
      </c>
      <c r="M5" s="179" t="s">
        <v>236</v>
      </c>
    </row>
    <row r="6" spans="2:13">
      <c r="B6" s="180"/>
      <c r="C6" s="181"/>
      <c r="D6" s="384" t="s">
        <v>237</v>
      </c>
      <c r="E6" s="384"/>
      <c r="F6" s="384"/>
      <c r="G6" s="384"/>
      <c r="H6" s="384"/>
      <c r="I6" s="384"/>
      <c r="J6" s="384"/>
      <c r="K6" s="384"/>
      <c r="L6" s="384"/>
      <c r="M6" s="378"/>
    </row>
    <row r="7" spans="2:13">
      <c r="B7" s="180" t="s">
        <v>238</v>
      </c>
      <c r="C7" s="182" t="s">
        <v>239</v>
      </c>
      <c r="D7" s="183">
        <v>110.3</v>
      </c>
      <c r="E7" s="183">
        <v>116.7</v>
      </c>
      <c r="F7" s="183">
        <v>122.6</v>
      </c>
      <c r="G7" s="183">
        <v>128.19999999999999</v>
      </c>
      <c r="H7" s="183">
        <v>133.19999999999999</v>
      </c>
      <c r="I7" s="183">
        <v>138</v>
      </c>
      <c r="J7" s="183">
        <v>144.30000000000001</v>
      </c>
      <c r="K7" s="183">
        <v>152.19999999999999</v>
      </c>
      <c r="L7" s="183">
        <v>159.30000000000001</v>
      </c>
      <c r="M7" s="184">
        <v>165.7</v>
      </c>
    </row>
    <row r="8" spans="2:13">
      <c r="B8" s="180"/>
      <c r="C8" s="182" t="s">
        <v>240</v>
      </c>
      <c r="D8" s="183">
        <v>110.6</v>
      </c>
      <c r="E8" s="183">
        <v>116.4</v>
      </c>
      <c r="F8" s="183">
        <v>122.7</v>
      </c>
      <c r="G8" s="183">
        <v>128.4</v>
      </c>
      <c r="H8" s="183">
        <v>133.6</v>
      </c>
      <c r="I8" s="183">
        <v>138.19999999999999</v>
      </c>
      <c r="J8" s="183">
        <v>143.9</v>
      </c>
      <c r="K8" s="183">
        <v>151.69999999999999</v>
      </c>
      <c r="L8" s="183">
        <v>159.4</v>
      </c>
      <c r="M8" s="184">
        <v>164.8</v>
      </c>
    </row>
    <row r="9" spans="2:13">
      <c r="B9" s="180"/>
      <c r="C9" s="182" t="s">
        <v>241</v>
      </c>
      <c r="D9" s="183">
        <v>110.6</v>
      </c>
      <c r="E9" s="183">
        <v>116.5</v>
      </c>
      <c r="F9" s="183">
        <v>122.4</v>
      </c>
      <c r="G9" s="183">
        <v>128.5</v>
      </c>
      <c r="H9" s="183">
        <v>133.80000000000001</v>
      </c>
      <c r="I9" s="183">
        <v>139.1</v>
      </c>
      <c r="J9" s="183">
        <v>144.5</v>
      </c>
      <c r="K9" s="183">
        <v>151.30000000000001</v>
      </c>
      <c r="L9" s="183">
        <v>159.19999999999999</v>
      </c>
      <c r="M9" s="184">
        <v>165.5</v>
      </c>
    </row>
    <row r="10" spans="2:13">
      <c r="B10" s="180"/>
      <c r="C10" s="182" t="s">
        <v>242</v>
      </c>
      <c r="D10" s="183">
        <v>110.5</v>
      </c>
      <c r="E10" s="183">
        <v>116.7</v>
      </c>
      <c r="F10" s="183">
        <v>122.2</v>
      </c>
      <c r="G10" s="183">
        <v>128.19999999999999</v>
      </c>
      <c r="H10" s="183">
        <v>134.19999999999999</v>
      </c>
      <c r="I10" s="183">
        <v>139.30000000000001</v>
      </c>
      <c r="J10" s="183">
        <v>144.69999999999999</v>
      </c>
      <c r="K10" s="183">
        <v>152.19999999999999</v>
      </c>
      <c r="L10" s="183">
        <v>158.80000000000001</v>
      </c>
      <c r="M10" s="184">
        <v>164.8</v>
      </c>
    </row>
    <row r="11" spans="2:13">
      <c r="B11" s="180"/>
      <c r="C11" s="185" t="s">
        <v>243</v>
      </c>
      <c r="D11" s="186">
        <v>110.1</v>
      </c>
      <c r="E11" s="186">
        <v>116.7</v>
      </c>
      <c r="F11" s="186">
        <v>122.8</v>
      </c>
      <c r="G11" s="186">
        <v>127.9</v>
      </c>
      <c r="H11" s="186">
        <v>133.4</v>
      </c>
      <c r="I11" s="186">
        <v>139.19999999999999</v>
      </c>
      <c r="J11" s="186">
        <v>145.19999999999999</v>
      </c>
      <c r="K11" s="186">
        <v>152.1</v>
      </c>
      <c r="L11" s="186">
        <v>159.1</v>
      </c>
      <c r="M11" s="187">
        <v>164.9</v>
      </c>
    </row>
    <row r="12" spans="2:13">
      <c r="B12" s="180"/>
      <c r="C12" s="188" t="s">
        <v>15</v>
      </c>
      <c r="D12" s="189">
        <v>110.7</v>
      </c>
      <c r="E12" s="189">
        <v>116.2</v>
      </c>
      <c r="F12" s="189">
        <v>122.4</v>
      </c>
      <c r="G12" s="189">
        <v>128.5</v>
      </c>
      <c r="H12" s="189">
        <v>133.4</v>
      </c>
      <c r="I12" s="189">
        <v>138.69999999999999</v>
      </c>
      <c r="J12" s="189">
        <v>144.9</v>
      </c>
      <c r="K12" s="189">
        <v>152.4</v>
      </c>
      <c r="L12" s="189">
        <v>159.4</v>
      </c>
      <c r="M12" s="190">
        <v>165.1</v>
      </c>
    </row>
    <row r="13" spans="2:13">
      <c r="B13" s="180"/>
      <c r="C13" s="188" t="s">
        <v>16</v>
      </c>
      <c r="D13" s="191">
        <v>111.42</v>
      </c>
      <c r="E13" s="191">
        <v>116.8</v>
      </c>
      <c r="F13" s="191">
        <v>122.8</v>
      </c>
      <c r="G13" s="191">
        <v>127.9</v>
      </c>
      <c r="H13" s="191">
        <v>133.5</v>
      </c>
      <c r="I13" s="191">
        <v>138.6</v>
      </c>
      <c r="J13" s="191">
        <v>144.69999999999999</v>
      </c>
      <c r="K13" s="191">
        <v>152.19999999999999</v>
      </c>
      <c r="L13" s="191">
        <v>159.5</v>
      </c>
      <c r="M13" s="192">
        <v>165</v>
      </c>
    </row>
    <row r="14" spans="2:13">
      <c r="B14" s="180"/>
      <c r="C14" s="188" t="s">
        <v>17</v>
      </c>
      <c r="D14" s="193">
        <v>110.2</v>
      </c>
      <c r="E14" s="193">
        <v>116</v>
      </c>
      <c r="F14" s="193">
        <v>122.8</v>
      </c>
      <c r="G14" s="193">
        <v>128.4</v>
      </c>
      <c r="H14" s="193">
        <v>133.19999999999999</v>
      </c>
      <c r="I14" s="193">
        <v>138.9</v>
      </c>
      <c r="J14" s="193">
        <v>144.4</v>
      </c>
      <c r="K14" s="193">
        <v>151.69999999999999</v>
      </c>
      <c r="L14" s="193">
        <v>159.6</v>
      </c>
      <c r="M14" s="194">
        <v>165.5</v>
      </c>
    </row>
    <row r="15" spans="2:13">
      <c r="B15" s="180"/>
      <c r="C15" s="188" t="s">
        <v>18</v>
      </c>
      <c r="D15" s="193">
        <v>111.9</v>
      </c>
      <c r="E15" s="193">
        <v>116.5</v>
      </c>
      <c r="F15" s="193">
        <v>121.9</v>
      </c>
      <c r="G15" s="193">
        <v>128.5</v>
      </c>
      <c r="H15" s="193">
        <v>133.6</v>
      </c>
      <c r="I15" s="193">
        <v>138.6</v>
      </c>
      <c r="J15" s="193">
        <v>145.1</v>
      </c>
      <c r="K15" s="193">
        <v>151.4</v>
      </c>
      <c r="L15" s="193">
        <v>159</v>
      </c>
      <c r="M15" s="194">
        <v>165.3</v>
      </c>
    </row>
    <row r="16" spans="2:13">
      <c r="B16" s="180"/>
      <c r="C16" s="188" t="s">
        <v>19</v>
      </c>
      <c r="D16" s="193">
        <v>110.8</v>
      </c>
      <c r="E16" s="193">
        <v>116.8</v>
      </c>
      <c r="F16" s="193">
        <v>122.5</v>
      </c>
      <c r="G16" s="193">
        <v>127.6</v>
      </c>
      <c r="H16" s="193">
        <v>133.80000000000001</v>
      </c>
      <c r="I16" s="193">
        <v>139.30000000000001</v>
      </c>
      <c r="J16" s="193">
        <v>144.9</v>
      </c>
      <c r="K16" s="193">
        <v>152.4</v>
      </c>
      <c r="L16" s="193">
        <v>158.9</v>
      </c>
      <c r="M16" s="194">
        <v>164.9</v>
      </c>
    </row>
    <row r="17" spans="2:14">
      <c r="B17" s="180"/>
      <c r="C17" s="188" t="s">
        <v>20</v>
      </c>
      <c r="D17" s="193">
        <v>109.7</v>
      </c>
      <c r="E17" s="193">
        <v>116.7</v>
      </c>
      <c r="F17" s="193">
        <v>122.8</v>
      </c>
      <c r="G17" s="193">
        <v>128.1</v>
      </c>
      <c r="H17" s="193">
        <v>133</v>
      </c>
      <c r="I17" s="193">
        <v>139.19999999999999</v>
      </c>
      <c r="J17" s="193">
        <v>145.30000000000001</v>
      </c>
      <c r="K17" s="193">
        <v>152</v>
      </c>
      <c r="L17" s="193">
        <v>160</v>
      </c>
      <c r="M17" s="194">
        <v>164.8</v>
      </c>
    </row>
    <row r="18" spans="2:14">
      <c r="B18" s="180"/>
      <c r="C18" s="195"/>
      <c r="D18" s="196"/>
      <c r="E18" s="197"/>
      <c r="F18" s="197"/>
      <c r="G18" s="197"/>
      <c r="H18" s="198" t="s">
        <v>244</v>
      </c>
      <c r="I18" s="196"/>
      <c r="J18" s="197"/>
      <c r="K18" s="197"/>
      <c r="L18" s="197"/>
      <c r="M18" s="199"/>
    </row>
    <row r="19" spans="2:14">
      <c r="B19" s="180"/>
      <c r="C19" s="182" t="s">
        <v>239</v>
      </c>
      <c r="D19" s="191">
        <v>109.9</v>
      </c>
      <c r="E19" s="191">
        <v>115.4</v>
      </c>
      <c r="F19" s="191">
        <v>121.6</v>
      </c>
      <c r="G19" s="191">
        <v>127.2</v>
      </c>
      <c r="H19" s="191">
        <v>132.9</v>
      </c>
      <c r="I19" s="191">
        <v>139.5</v>
      </c>
      <c r="J19" s="191">
        <v>146.6</v>
      </c>
      <c r="K19" s="191">
        <v>151.9</v>
      </c>
      <c r="L19" s="191">
        <v>155.19999999999999</v>
      </c>
      <c r="M19" s="192">
        <v>157.19999999999999</v>
      </c>
    </row>
    <row r="20" spans="2:14">
      <c r="B20" s="180" t="s">
        <v>245</v>
      </c>
      <c r="C20" s="182" t="s">
        <v>240</v>
      </c>
      <c r="D20" s="191">
        <v>110</v>
      </c>
      <c r="E20" s="191">
        <v>115.4</v>
      </c>
      <c r="F20" s="191">
        <v>121.3</v>
      </c>
      <c r="G20" s="191">
        <v>127.6</v>
      </c>
      <c r="H20" s="191">
        <v>133.69999999999999</v>
      </c>
      <c r="I20" s="191">
        <v>139.80000000000001</v>
      </c>
      <c r="J20" s="191">
        <v>146.4</v>
      </c>
      <c r="K20" s="191">
        <v>151.9</v>
      </c>
      <c r="L20" s="191">
        <v>155.19999999999999</v>
      </c>
      <c r="M20" s="192">
        <v>156.69999999999999</v>
      </c>
    </row>
    <row r="21" spans="2:14">
      <c r="B21" s="180"/>
      <c r="C21" s="182" t="s">
        <v>241</v>
      </c>
      <c r="D21" s="191">
        <v>109.7</v>
      </c>
      <c r="E21" s="191">
        <v>115.9</v>
      </c>
      <c r="F21" s="191">
        <v>121.6</v>
      </c>
      <c r="G21" s="191">
        <v>127.3</v>
      </c>
      <c r="H21" s="191">
        <v>133.6</v>
      </c>
      <c r="I21" s="191">
        <v>140.1</v>
      </c>
      <c r="J21" s="191">
        <v>146.4</v>
      </c>
      <c r="K21" s="191">
        <v>151.6</v>
      </c>
      <c r="L21" s="191">
        <v>155.4</v>
      </c>
      <c r="M21" s="192">
        <v>156.9</v>
      </c>
    </row>
    <row r="22" spans="2:14">
      <c r="B22" s="180"/>
      <c r="C22" s="182" t="s">
        <v>242</v>
      </c>
      <c r="D22" s="191">
        <v>110.1</v>
      </c>
      <c r="E22" s="191">
        <v>115.4</v>
      </c>
      <c r="F22" s="191">
        <v>121.8</v>
      </c>
      <c r="G22" s="191">
        <v>126.9</v>
      </c>
      <c r="H22" s="191">
        <v>125.9</v>
      </c>
      <c r="I22" s="191">
        <v>140</v>
      </c>
      <c r="J22" s="191">
        <v>146.69999999999999</v>
      </c>
      <c r="K22" s="191">
        <v>151.80000000000001</v>
      </c>
      <c r="L22" s="191">
        <v>155.1</v>
      </c>
      <c r="M22" s="192">
        <v>157.1</v>
      </c>
    </row>
    <row r="23" spans="2:14">
      <c r="B23" s="180"/>
      <c r="C23" s="185" t="s">
        <v>243</v>
      </c>
      <c r="D23" s="191">
        <v>109.7</v>
      </c>
      <c r="E23" s="191">
        <v>116.2</v>
      </c>
      <c r="F23" s="191">
        <v>121.6</v>
      </c>
      <c r="G23" s="191">
        <v>127.9</v>
      </c>
      <c r="H23" s="191">
        <v>133.19999999999999</v>
      </c>
      <c r="I23" s="191">
        <v>140.19999999999999</v>
      </c>
      <c r="J23" s="191">
        <v>146.69999999999999</v>
      </c>
      <c r="K23" s="191">
        <v>152</v>
      </c>
      <c r="L23" s="191">
        <v>154.9</v>
      </c>
      <c r="M23" s="192">
        <v>156.69999999999999</v>
      </c>
    </row>
    <row r="24" spans="2:14">
      <c r="B24" s="180"/>
      <c r="C24" s="188" t="s">
        <v>15</v>
      </c>
      <c r="D24" s="191">
        <v>110.5</v>
      </c>
      <c r="E24" s="191">
        <v>115.6</v>
      </c>
      <c r="F24" s="191">
        <v>121.9</v>
      </c>
      <c r="G24" s="191">
        <v>127.3</v>
      </c>
      <c r="H24" s="191">
        <v>133.69999999999999</v>
      </c>
      <c r="I24" s="191">
        <v>140.30000000000001</v>
      </c>
      <c r="J24" s="191">
        <v>146.5</v>
      </c>
      <c r="K24" s="191">
        <v>152.19999999999999</v>
      </c>
      <c r="L24" s="191">
        <v>155.19999999999999</v>
      </c>
      <c r="M24" s="192">
        <v>156.6</v>
      </c>
    </row>
    <row r="25" spans="2:14">
      <c r="B25" s="180"/>
      <c r="C25" s="188" t="s">
        <v>16</v>
      </c>
      <c r="D25" s="191">
        <v>109.39</v>
      </c>
      <c r="E25" s="191">
        <v>115.5</v>
      </c>
      <c r="F25" s="191">
        <v>121.3</v>
      </c>
      <c r="G25" s="191">
        <v>127.6</v>
      </c>
      <c r="H25" s="191">
        <v>133.19999999999999</v>
      </c>
      <c r="I25" s="191">
        <v>140.30000000000001</v>
      </c>
      <c r="J25" s="191">
        <v>146.80000000000001</v>
      </c>
      <c r="K25" s="191">
        <v>151.69999999999999</v>
      </c>
      <c r="L25" s="191">
        <v>155.30000000000001</v>
      </c>
      <c r="M25" s="192">
        <v>156.69999999999999</v>
      </c>
    </row>
    <row r="26" spans="2:14">
      <c r="B26" s="180"/>
      <c r="C26" s="188" t="s">
        <v>17</v>
      </c>
      <c r="D26" s="193">
        <v>109.5</v>
      </c>
      <c r="E26" s="193">
        <v>115.2</v>
      </c>
      <c r="F26" s="193">
        <v>121.3</v>
      </c>
      <c r="G26" s="193">
        <v>127.1</v>
      </c>
      <c r="H26" s="193">
        <v>133.4</v>
      </c>
      <c r="I26" s="193">
        <v>139.6</v>
      </c>
      <c r="J26" s="193">
        <v>146.69999999999999</v>
      </c>
      <c r="K26" s="193">
        <v>152</v>
      </c>
      <c r="L26" s="193">
        <v>154.69999999999999</v>
      </c>
      <c r="M26" s="194">
        <v>157.1</v>
      </c>
    </row>
    <row r="27" spans="2:14">
      <c r="B27" s="180"/>
      <c r="C27" s="188" t="s">
        <v>18</v>
      </c>
      <c r="D27" s="193">
        <v>111.8</v>
      </c>
      <c r="E27" s="193">
        <v>115.6</v>
      </c>
      <c r="F27" s="193">
        <v>121</v>
      </c>
      <c r="G27" s="193">
        <v>127</v>
      </c>
      <c r="H27" s="193">
        <v>133.19999999999999</v>
      </c>
      <c r="I27" s="193">
        <v>140.19999999999999</v>
      </c>
      <c r="J27" s="193">
        <v>146.5</v>
      </c>
      <c r="K27" s="193">
        <v>152.19999999999999</v>
      </c>
      <c r="L27" s="193">
        <v>155.30000000000001</v>
      </c>
      <c r="M27" s="194">
        <v>156.30000000000001</v>
      </c>
    </row>
    <row r="28" spans="2:14">
      <c r="B28" s="180"/>
      <c r="C28" s="188" t="s">
        <v>19</v>
      </c>
      <c r="D28" s="193">
        <v>109</v>
      </c>
      <c r="E28" s="193">
        <v>115.7</v>
      </c>
      <c r="F28" s="193">
        <v>121.3</v>
      </c>
      <c r="G28" s="193">
        <v>126.7</v>
      </c>
      <c r="H28" s="193">
        <v>133</v>
      </c>
      <c r="I28" s="193">
        <v>139.69999999999999</v>
      </c>
      <c r="J28" s="193">
        <v>146.80000000000001</v>
      </c>
      <c r="K28" s="193">
        <v>151.30000000000001</v>
      </c>
      <c r="L28" s="193">
        <v>155.4</v>
      </c>
      <c r="M28" s="194">
        <v>156.9</v>
      </c>
    </row>
    <row r="29" spans="2:14">
      <c r="B29" s="180"/>
      <c r="C29" s="188" t="s">
        <v>20</v>
      </c>
      <c r="D29" s="193">
        <v>108.3</v>
      </c>
      <c r="E29" s="193">
        <v>115.4</v>
      </c>
      <c r="F29" s="193">
        <v>121.8</v>
      </c>
      <c r="G29" s="193">
        <v>127.2</v>
      </c>
      <c r="H29" s="193">
        <v>132.80000000000001</v>
      </c>
      <c r="I29" s="193">
        <v>139.69999999999999</v>
      </c>
      <c r="J29" s="193">
        <v>146.30000000000001</v>
      </c>
      <c r="K29" s="193">
        <v>152.1</v>
      </c>
      <c r="L29" s="193">
        <v>154.6</v>
      </c>
      <c r="M29" s="194">
        <v>156.69999999999999</v>
      </c>
    </row>
    <row r="30" spans="2:14">
      <c r="B30" s="180"/>
      <c r="C30" s="200"/>
      <c r="D30" s="201"/>
      <c r="E30" s="201"/>
      <c r="F30" s="201"/>
      <c r="G30" s="201"/>
      <c r="H30" s="201"/>
      <c r="I30" s="201"/>
      <c r="J30" s="201"/>
      <c r="K30" s="201"/>
      <c r="L30" s="201"/>
      <c r="M30" s="202"/>
    </row>
    <row r="31" spans="2:14">
      <c r="B31" s="203"/>
      <c r="C31" s="195"/>
      <c r="D31" s="343" t="s">
        <v>237</v>
      </c>
      <c r="E31" s="343"/>
      <c r="F31" s="343"/>
      <c r="G31" s="343"/>
      <c r="H31" s="343"/>
      <c r="I31" s="343"/>
      <c r="J31" s="343"/>
      <c r="K31" s="343"/>
      <c r="L31" s="343"/>
      <c r="M31" s="344"/>
      <c r="N31" s="204"/>
    </row>
    <row r="32" spans="2:14">
      <c r="B32" s="180"/>
      <c r="C32" s="182" t="s">
        <v>239</v>
      </c>
      <c r="D32" s="186">
        <v>18.600000000000001</v>
      </c>
      <c r="E32" s="186">
        <v>21.5</v>
      </c>
      <c r="F32" s="186">
        <v>24</v>
      </c>
      <c r="G32" s="186">
        <v>27.1</v>
      </c>
      <c r="H32" s="186">
        <v>30.3</v>
      </c>
      <c r="I32" s="186">
        <v>33.5</v>
      </c>
      <c r="J32" s="186">
        <v>37.700000000000003</v>
      </c>
      <c r="K32" s="186">
        <v>43.5</v>
      </c>
      <c r="L32" s="186">
        <v>49.1</v>
      </c>
      <c r="M32" s="187">
        <v>55.1</v>
      </c>
    </row>
    <row r="33" spans="2:13">
      <c r="B33" s="180" t="s">
        <v>246</v>
      </c>
      <c r="C33" s="182" t="s">
        <v>240</v>
      </c>
      <c r="D33" s="186">
        <v>18.8</v>
      </c>
      <c r="E33" s="186">
        <v>21.4</v>
      </c>
      <c r="F33" s="186">
        <v>24.2</v>
      </c>
      <c r="G33" s="186">
        <v>26.9</v>
      </c>
      <c r="H33" s="186">
        <v>30.4</v>
      </c>
      <c r="I33" s="186">
        <v>33.6</v>
      </c>
      <c r="J33" s="186">
        <v>37.200000000000003</v>
      </c>
      <c r="K33" s="186">
        <v>43.2</v>
      </c>
      <c r="L33" s="186">
        <v>49.4</v>
      </c>
      <c r="M33" s="187">
        <v>53.6</v>
      </c>
    </row>
    <row r="34" spans="2:13">
      <c r="B34" s="180"/>
      <c r="C34" s="182" t="s">
        <v>241</v>
      </c>
      <c r="D34" s="186">
        <v>18.8</v>
      </c>
      <c r="E34" s="186">
        <v>21.4</v>
      </c>
      <c r="F34" s="186">
        <v>24</v>
      </c>
      <c r="G34" s="186">
        <v>27</v>
      </c>
      <c r="H34" s="186">
        <v>30.3</v>
      </c>
      <c r="I34" s="186">
        <v>33.799999999999997</v>
      </c>
      <c r="J34" s="186">
        <v>37.700000000000003</v>
      </c>
      <c r="K34" s="186">
        <v>42.2</v>
      </c>
      <c r="L34" s="186">
        <v>48.4</v>
      </c>
      <c r="M34" s="187">
        <v>54.2</v>
      </c>
    </row>
    <row r="35" spans="2:13">
      <c r="B35" s="180"/>
      <c r="C35" s="182" t="s">
        <v>242</v>
      </c>
      <c r="D35" s="186">
        <v>18.5</v>
      </c>
      <c r="E35" s="186">
        <v>21.5</v>
      </c>
      <c r="F35" s="186">
        <v>24</v>
      </c>
      <c r="G35" s="186">
        <v>27.2</v>
      </c>
      <c r="H35" s="186">
        <v>30.5</v>
      </c>
      <c r="I35" s="186">
        <v>34.1</v>
      </c>
      <c r="J35" s="186">
        <v>37.799999999999997</v>
      </c>
      <c r="K35" s="186">
        <v>43.2</v>
      </c>
      <c r="L35" s="186">
        <v>47.7</v>
      </c>
      <c r="M35" s="187">
        <v>53.5</v>
      </c>
    </row>
    <row r="36" spans="2:13">
      <c r="B36" s="180"/>
      <c r="C36" s="185" t="s">
        <v>243</v>
      </c>
      <c r="D36" s="186">
        <v>18.8</v>
      </c>
      <c r="E36" s="186">
        <v>21.3</v>
      </c>
      <c r="F36" s="186">
        <v>24</v>
      </c>
      <c r="G36" s="186">
        <v>26.8</v>
      </c>
      <c r="H36" s="186">
        <v>30.2</v>
      </c>
      <c r="I36" s="186">
        <v>33.5</v>
      </c>
      <c r="J36" s="186">
        <v>37.9</v>
      </c>
      <c r="K36" s="186">
        <v>42.8</v>
      </c>
      <c r="L36" s="186">
        <v>48.5</v>
      </c>
      <c r="M36" s="187">
        <v>53.4</v>
      </c>
    </row>
    <row r="37" spans="2:13">
      <c r="B37" s="180"/>
      <c r="C37" s="188" t="s">
        <v>15</v>
      </c>
      <c r="D37" s="186">
        <v>18.600000000000001</v>
      </c>
      <c r="E37" s="186">
        <v>21.5</v>
      </c>
      <c r="F37" s="186">
        <v>23.9</v>
      </c>
      <c r="G37" s="186">
        <v>27.1</v>
      </c>
      <c r="H37" s="186">
        <v>30</v>
      </c>
      <c r="I37" s="186">
        <v>33.5</v>
      </c>
      <c r="J37" s="186">
        <v>37.6</v>
      </c>
      <c r="K37" s="186">
        <v>43.1</v>
      </c>
      <c r="L37" s="186">
        <v>48.5</v>
      </c>
      <c r="M37" s="187">
        <v>54.1</v>
      </c>
    </row>
    <row r="38" spans="2:13">
      <c r="B38" s="180"/>
      <c r="C38" s="188" t="s">
        <v>16</v>
      </c>
      <c r="D38" s="191">
        <v>18.940000000000001</v>
      </c>
      <c r="E38" s="191">
        <v>21.3</v>
      </c>
      <c r="F38" s="191">
        <v>24.2</v>
      </c>
      <c r="G38" s="191">
        <v>26.7</v>
      </c>
      <c r="H38" s="191">
        <v>30.1</v>
      </c>
      <c r="I38" s="191">
        <v>33.200000000000003</v>
      </c>
      <c r="J38" s="191">
        <v>37.299999999999997</v>
      </c>
      <c r="K38" s="191">
        <v>43.1</v>
      </c>
      <c r="L38" s="191">
        <v>48.3</v>
      </c>
      <c r="M38" s="192">
        <v>53.3</v>
      </c>
    </row>
    <row r="39" spans="2:13">
      <c r="B39" s="180"/>
      <c r="C39" s="188" t="s">
        <v>17</v>
      </c>
      <c r="D39" s="193">
        <v>18.600000000000001</v>
      </c>
      <c r="E39" s="193">
        <v>21</v>
      </c>
      <c r="F39" s="193">
        <v>23.9</v>
      </c>
      <c r="G39" s="193">
        <v>27.2</v>
      </c>
      <c r="H39" s="193">
        <v>30</v>
      </c>
      <c r="I39" s="193">
        <v>33.700000000000003</v>
      </c>
      <c r="J39" s="193">
        <v>37.1</v>
      </c>
      <c r="K39" s="193">
        <v>42.5</v>
      </c>
      <c r="L39" s="193">
        <v>48.7</v>
      </c>
      <c r="M39" s="194">
        <v>53.9</v>
      </c>
    </row>
    <row r="40" spans="2:13">
      <c r="B40" s="180"/>
      <c r="C40" s="188" t="s">
        <v>18</v>
      </c>
      <c r="D40" s="193">
        <v>19.100000000000001</v>
      </c>
      <c r="E40" s="193">
        <v>21.2</v>
      </c>
      <c r="F40" s="193">
        <v>23.6</v>
      </c>
      <c r="G40" s="193">
        <v>27</v>
      </c>
      <c r="H40" s="193">
        <v>30.4</v>
      </c>
      <c r="I40" s="193">
        <v>33.6</v>
      </c>
      <c r="J40" s="193">
        <v>37.700000000000003</v>
      </c>
      <c r="K40" s="193">
        <v>42</v>
      </c>
      <c r="L40" s="193">
        <v>47.4</v>
      </c>
      <c r="M40" s="194">
        <v>53.6</v>
      </c>
    </row>
    <row r="41" spans="2:13">
      <c r="B41" s="180"/>
      <c r="C41" s="188" t="s">
        <v>19</v>
      </c>
      <c r="D41" s="193">
        <v>18.8</v>
      </c>
      <c r="E41" s="193">
        <v>21.2</v>
      </c>
      <c r="F41" s="193">
        <v>23.7</v>
      </c>
      <c r="G41" s="193">
        <v>26.4</v>
      </c>
      <c r="H41" s="193">
        <v>30.1</v>
      </c>
      <c r="I41" s="193">
        <v>33.799999999999997</v>
      </c>
      <c r="J41" s="193">
        <v>37.5</v>
      </c>
      <c r="K41" s="193">
        <v>43.2</v>
      </c>
      <c r="L41" s="193">
        <v>47.6</v>
      </c>
      <c r="M41" s="194">
        <v>53</v>
      </c>
    </row>
    <row r="42" spans="2:13">
      <c r="B42" s="180"/>
      <c r="C42" s="188" t="s">
        <v>20</v>
      </c>
      <c r="D42" s="193">
        <v>18.399999999999999</v>
      </c>
      <c r="E42" s="193">
        <v>21.2</v>
      </c>
      <c r="F42" s="193">
        <v>23.7</v>
      </c>
      <c r="G42" s="193">
        <v>26.6</v>
      </c>
      <c r="H42" s="193">
        <v>29.6</v>
      </c>
      <c r="I42" s="193">
        <v>33.299999999999997</v>
      </c>
      <c r="J42" s="193">
        <v>37.799999999999997</v>
      </c>
      <c r="K42" s="193">
        <v>42.3</v>
      </c>
      <c r="L42" s="193">
        <v>48.4</v>
      </c>
      <c r="M42" s="194">
        <v>52.6</v>
      </c>
    </row>
    <row r="43" spans="2:13">
      <c r="B43" s="180"/>
      <c r="C43" s="182"/>
      <c r="D43" s="385" t="s">
        <v>247</v>
      </c>
      <c r="E43" s="385"/>
      <c r="F43" s="385"/>
      <c r="G43" s="385"/>
      <c r="H43" s="385"/>
      <c r="I43" s="385"/>
      <c r="J43" s="385"/>
      <c r="K43" s="385"/>
      <c r="L43" s="385"/>
      <c r="M43" s="386"/>
    </row>
    <row r="44" spans="2:13">
      <c r="B44" s="180"/>
      <c r="C44" s="182" t="s">
        <v>239</v>
      </c>
      <c r="D44" s="191">
        <v>18.399999999999999</v>
      </c>
      <c r="E44" s="191">
        <v>20.8</v>
      </c>
      <c r="F44" s="191">
        <v>23.4</v>
      </c>
      <c r="G44" s="191">
        <v>26.5</v>
      </c>
      <c r="H44" s="191">
        <v>29.3</v>
      </c>
      <c r="I44" s="191">
        <v>33.299999999999997</v>
      </c>
      <c r="J44" s="191">
        <v>38.1</v>
      </c>
      <c r="K44" s="191">
        <v>43.3</v>
      </c>
      <c r="L44" s="191">
        <v>46.7</v>
      </c>
      <c r="M44" s="192">
        <v>50.6</v>
      </c>
    </row>
    <row r="45" spans="2:13">
      <c r="B45" s="180"/>
      <c r="C45" s="182" t="s">
        <v>240</v>
      </c>
      <c r="D45" s="191">
        <v>18.3</v>
      </c>
      <c r="E45" s="191">
        <v>20.8</v>
      </c>
      <c r="F45" s="191">
        <v>23.3</v>
      </c>
      <c r="G45" s="191">
        <v>26.4</v>
      </c>
      <c r="H45" s="191">
        <v>29.7</v>
      </c>
      <c r="I45" s="191">
        <v>33.4</v>
      </c>
      <c r="J45" s="191">
        <v>38.1</v>
      </c>
      <c r="K45" s="191">
        <v>42.4</v>
      </c>
      <c r="L45" s="191">
        <v>46.7</v>
      </c>
      <c r="M45" s="192">
        <v>49.2</v>
      </c>
    </row>
    <row r="46" spans="2:13">
      <c r="B46" s="180" t="s">
        <v>248</v>
      </c>
      <c r="C46" s="182" t="s">
        <v>241</v>
      </c>
      <c r="D46" s="191">
        <v>18.3</v>
      </c>
      <c r="E46" s="186">
        <v>20.9</v>
      </c>
      <c r="F46" s="186">
        <v>23.3</v>
      </c>
      <c r="G46" s="186">
        <v>26.3</v>
      </c>
      <c r="H46" s="186">
        <v>29.7</v>
      </c>
      <c r="I46" s="186">
        <v>33.9</v>
      </c>
      <c r="J46" s="186">
        <v>38.200000000000003</v>
      </c>
      <c r="K46" s="186">
        <v>42.8</v>
      </c>
      <c r="L46" s="186">
        <v>46.2</v>
      </c>
      <c r="M46" s="187">
        <v>49.5</v>
      </c>
    </row>
    <row r="47" spans="2:13">
      <c r="B47" s="180"/>
      <c r="C47" s="182" t="s">
        <v>242</v>
      </c>
      <c r="D47" s="191">
        <v>18.5</v>
      </c>
      <c r="E47" s="186">
        <v>21</v>
      </c>
      <c r="F47" s="186">
        <v>23.6</v>
      </c>
      <c r="G47" s="186">
        <v>26.2</v>
      </c>
      <c r="H47" s="186">
        <v>29.9</v>
      </c>
      <c r="I47" s="186">
        <v>34</v>
      </c>
      <c r="J47" s="186">
        <v>39</v>
      </c>
      <c r="K47" s="186">
        <v>43.1</v>
      </c>
      <c r="L47" s="186">
        <v>46.5</v>
      </c>
      <c r="M47" s="187">
        <v>48.8</v>
      </c>
    </row>
    <row r="48" spans="2:13">
      <c r="B48" s="180"/>
      <c r="C48" s="185" t="s">
        <v>243</v>
      </c>
      <c r="D48" s="191">
        <v>18</v>
      </c>
      <c r="E48" s="186">
        <v>21</v>
      </c>
      <c r="F48" s="186">
        <v>23.3</v>
      </c>
      <c r="G48" s="186">
        <v>26.4</v>
      </c>
      <c r="H48" s="186">
        <v>29.4</v>
      </c>
      <c r="I48" s="186">
        <v>33.799999999999997</v>
      </c>
      <c r="J48" s="186">
        <v>38.4</v>
      </c>
      <c r="K48" s="186">
        <v>42.9</v>
      </c>
      <c r="L48" s="186">
        <v>46.4</v>
      </c>
      <c r="M48" s="187">
        <v>49.1</v>
      </c>
    </row>
    <row r="49" spans="2:13">
      <c r="B49" s="180"/>
      <c r="C49" s="188" t="s">
        <v>15</v>
      </c>
      <c r="D49" s="191">
        <v>18.100000000000001</v>
      </c>
      <c r="E49" s="186">
        <v>20.8</v>
      </c>
      <c r="F49" s="186">
        <v>23.5</v>
      </c>
      <c r="G49" s="186">
        <v>26.3</v>
      </c>
      <c r="H49" s="186">
        <v>29.6</v>
      </c>
      <c r="I49" s="186">
        <v>33.6</v>
      </c>
      <c r="J49" s="186">
        <v>38.5</v>
      </c>
      <c r="K49" s="186">
        <v>43.3</v>
      </c>
      <c r="L49" s="186">
        <v>46.6</v>
      </c>
      <c r="M49" s="187">
        <v>49</v>
      </c>
    </row>
    <row r="50" spans="2:13">
      <c r="B50" s="180"/>
      <c r="C50" s="188" t="s">
        <v>16</v>
      </c>
      <c r="D50" s="191">
        <v>18.05</v>
      </c>
      <c r="E50" s="191">
        <v>20.5</v>
      </c>
      <c r="F50" s="191">
        <v>23.3</v>
      </c>
      <c r="G50" s="191">
        <v>26.3</v>
      </c>
      <c r="H50" s="191">
        <v>29.3</v>
      </c>
      <c r="I50" s="191">
        <v>33.6</v>
      </c>
      <c r="J50" s="191">
        <v>38.299999999999997</v>
      </c>
      <c r="K50" s="191">
        <v>43</v>
      </c>
      <c r="L50" s="191">
        <v>46.7</v>
      </c>
      <c r="M50" s="192">
        <v>49.3</v>
      </c>
    </row>
    <row r="51" spans="2:13">
      <c r="B51" s="180"/>
      <c r="C51" s="188" t="s">
        <v>17</v>
      </c>
      <c r="D51" s="193">
        <v>18.3</v>
      </c>
      <c r="E51" s="193">
        <v>20.3</v>
      </c>
      <c r="F51" s="193">
        <v>23</v>
      </c>
      <c r="G51" s="193">
        <v>26.2</v>
      </c>
      <c r="H51" s="193">
        <v>29.6</v>
      </c>
      <c r="I51" s="193">
        <v>33.200000000000003</v>
      </c>
      <c r="J51" s="193">
        <v>38.200000000000003</v>
      </c>
      <c r="K51" s="193">
        <v>42.8</v>
      </c>
      <c r="L51" s="193">
        <v>46.7</v>
      </c>
      <c r="M51" s="194">
        <v>49.3</v>
      </c>
    </row>
    <row r="52" spans="2:13">
      <c r="B52" s="180"/>
      <c r="C52" s="188" t="s">
        <v>18</v>
      </c>
      <c r="D52" s="193">
        <v>19.100000000000001</v>
      </c>
      <c r="E52" s="193">
        <v>20.7</v>
      </c>
      <c r="F52" s="193">
        <v>22.9</v>
      </c>
      <c r="G52" s="193">
        <v>25.9</v>
      </c>
      <c r="H52" s="193">
        <v>29.6</v>
      </c>
      <c r="I52" s="193">
        <v>33.6</v>
      </c>
      <c r="J52" s="193">
        <v>38</v>
      </c>
      <c r="K52" s="193">
        <v>42.7</v>
      </c>
      <c r="L52" s="193">
        <v>46.4</v>
      </c>
      <c r="M52" s="194">
        <v>49.6</v>
      </c>
    </row>
    <row r="53" spans="2:13">
      <c r="B53" s="180"/>
      <c r="C53" s="188" t="s">
        <v>19</v>
      </c>
      <c r="D53" s="193">
        <v>18</v>
      </c>
      <c r="E53" s="193">
        <v>20.6</v>
      </c>
      <c r="F53" s="193">
        <v>23.1</v>
      </c>
      <c r="G53" s="193">
        <v>25.8</v>
      </c>
      <c r="H53" s="193">
        <v>29.1</v>
      </c>
      <c r="I53" s="193">
        <v>33.4</v>
      </c>
      <c r="J53" s="193">
        <v>38.299999999999997</v>
      </c>
      <c r="K53" s="193">
        <v>42.5</v>
      </c>
      <c r="L53" s="193">
        <v>46.7</v>
      </c>
      <c r="M53" s="194">
        <v>49.5</v>
      </c>
    </row>
    <row r="54" spans="2:13">
      <c r="B54" s="180"/>
      <c r="C54" s="188" t="s">
        <v>20</v>
      </c>
      <c r="D54" s="193">
        <v>18.100000000000001</v>
      </c>
      <c r="E54" s="193">
        <v>20.6</v>
      </c>
      <c r="F54" s="193">
        <v>23.1</v>
      </c>
      <c r="G54" s="193">
        <v>24.5</v>
      </c>
      <c r="H54" s="193">
        <v>29</v>
      </c>
      <c r="I54" s="193">
        <v>32.6</v>
      </c>
      <c r="J54" s="193">
        <v>37.9</v>
      </c>
      <c r="K54" s="193">
        <v>42.5</v>
      </c>
      <c r="L54" s="193">
        <v>46.1</v>
      </c>
      <c r="M54" s="194">
        <v>49.4</v>
      </c>
    </row>
    <row r="55" spans="2:13">
      <c r="B55" s="205"/>
      <c r="C55" s="206"/>
      <c r="D55" s="207"/>
      <c r="E55" s="207"/>
      <c r="F55" s="207"/>
      <c r="G55" s="207"/>
      <c r="H55" s="207"/>
      <c r="I55" s="207"/>
      <c r="J55" s="207"/>
      <c r="K55" s="207"/>
      <c r="L55" s="207"/>
      <c r="M55" s="208"/>
    </row>
    <row r="56" spans="2:13">
      <c r="B56" s="209"/>
      <c r="D56" s="210"/>
      <c r="E56" s="210"/>
      <c r="F56" s="210"/>
      <c r="G56" s="210"/>
      <c r="H56" s="210"/>
      <c r="I56" s="210"/>
      <c r="J56" s="210"/>
      <c r="K56" s="210"/>
      <c r="L56" s="210"/>
      <c r="M56" s="210"/>
    </row>
    <row r="57" spans="2:13">
      <c r="B57" s="176" t="s">
        <v>249</v>
      </c>
      <c r="D57" s="210"/>
      <c r="E57" s="210"/>
      <c r="F57" s="210"/>
      <c r="G57" s="210"/>
      <c r="H57" s="210"/>
      <c r="I57" s="210"/>
      <c r="J57" s="210"/>
      <c r="K57" s="210"/>
      <c r="L57" s="210"/>
      <c r="M57" s="210"/>
    </row>
    <row r="58" spans="2:13">
      <c r="C58" s="176" t="s">
        <v>250</v>
      </c>
      <c r="D58" s="210"/>
      <c r="E58" s="210"/>
      <c r="F58" s="210"/>
      <c r="G58" s="210"/>
      <c r="H58" s="210"/>
      <c r="I58" s="210"/>
      <c r="J58" s="210"/>
      <c r="K58" s="210"/>
      <c r="L58" s="210"/>
      <c r="M58" s="210"/>
    </row>
    <row r="59" spans="2:13">
      <c r="D59" s="210"/>
      <c r="E59" s="210"/>
      <c r="F59" s="210"/>
      <c r="G59" s="210"/>
      <c r="H59" s="210"/>
      <c r="I59" s="210"/>
      <c r="J59" s="210"/>
      <c r="K59" s="210"/>
      <c r="L59" s="210"/>
      <c r="M59" s="210"/>
    </row>
    <row r="60" spans="2:13">
      <c r="D60" s="210"/>
      <c r="E60" s="210"/>
      <c r="F60" s="210"/>
      <c r="G60" s="210"/>
      <c r="H60" s="210"/>
      <c r="I60" s="210"/>
      <c r="J60" s="210"/>
      <c r="K60" s="210"/>
      <c r="L60" s="210"/>
      <c r="M60" s="210"/>
    </row>
  </sheetData>
  <mergeCells count="6">
    <mergeCell ref="D43:M43"/>
    <mergeCell ref="B4:C5"/>
    <mergeCell ref="E4:J4"/>
    <mergeCell ref="K4:M4"/>
    <mergeCell ref="D6:M6"/>
    <mergeCell ref="D31:M3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workbookViewId="0">
      <selection sqref="A1:XFD1048576"/>
    </sheetView>
  </sheetViews>
  <sheetFormatPr defaultRowHeight="13.5"/>
  <cols>
    <col min="1" max="1" width="3.5" style="1" customWidth="1"/>
    <col min="2" max="3" width="13" style="1" customWidth="1"/>
    <col min="4" max="10" width="11.25" style="1" customWidth="1"/>
    <col min="11" max="256" width="9" style="1"/>
    <col min="257" max="257" width="3.5" style="1" customWidth="1"/>
    <col min="258" max="259" width="13" style="1" customWidth="1"/>
    <col min="260" max="266" width="11.25" style="1" customWidth="1"/>
    <col min="267" max="512" width="9" style="1"/>
    <col min="513" max="513" width="3.5" style="1" customWidth="1"/>
    <col min="514" max="515" width="13" style="1" customWidth="1"/>
    <col min="516" max="522" width="11.25" style="1" customWidth="1"/>
    <col min="523" max="768" width="9" style="1"/>
    <col min="769" max="769" width="3.5" style="1" customWidth="1"/>
    <col min="770" max="771" width="13" style="1" customWidth="1"/>
    <col min="772" max="778" width="11.25" style="1" customWidth="1"/>
    <col min="779" max="1024" width="9" style="1"/>
    <col min="1025" max="1025" width="3.5" style="1" customWidth="1"/>
    <col min="1026" max="1027" width="13" style="1" customWidth="1"/>
    <col min="1028" max="1034" width="11.25" style="1" customWidth="1"/>
    <col min="1035" max="1280" width="9" style="1"/>
    <col min="1281" max="1281" width="3.5" style="1" customWidth="1"/>
    <col min="1282" max="1283" width="13" style="1" customWidth="1"/>
    <col min="1284" max="1290" width="11.25" style="1" customWidth="1"/>
    <col min="1291" max="1536" width="9" style="1"/>
    <col min="1537" max="1537" width="3.5" style="1" customWidth="1"/>
    <col min="1538" max="1539" width="13" style="1" customWidth="1"/>
    <col min="1540" max="1546" width="11.25" style="1" customWidth="1"/>
    <col min="1547" max="1792" width="9" style="1"/>
    <col min="1793" max="1793" width="3.5" style="1" customWidth="1"/>
    <col min="1794" max="1795" width="13" style="1" customWidth="1"/>
    <col min="1796" max="1802" width="11.25" style="1" customWidth="1"/>
    <col min="1803" max="2048" width="9" style="1"/>
    <col min="2049" max="2049" width="3.5" style="1" customWidth="1"/>
    <col min="2050" max="2051" width="13" style="1" customWidth="1"/>
    <col min="2052" max="2058" width="11.25" style="1" customWidth="1"/>
    <col min="2059" max="2304" width="9" style="1"/>
    <col min="2305" max="2305" width="3.5" style="1" customWidth="1"/>
    <col min="2306" max="2307" width="13" style="1" customWidth="1"/>
    <col min="2308" max="2314" width="11.25" style="1" customWidth="1"/>
    <col min="2315" max="2560" width="9" style="1"/>
    <col min="2561" max="2561" width="3.5" style="1" customWidth="1"/>
    <col min="2562" max="2563" width="13" style="1" customWidth="1"/>
    <col min="2564" max="2570" width="11.25" style="1" customWidth="1"/>
    <col min="2571" max="2816" width="9" style="1"/>
    <col min="2817" max="2817" width="3.5" style="1" customWidth="1"/>
    <col min="2818" max="2819" width="13" style="1" customWidth="1"/>
    <col min="2820" max="2826" width="11.25" style="1" customWidth="1"/>
    <col min="2827" max="3072" width="9" style="1"/>
    <col min="3073" max="3073" width="3.5" style="1" customWidth="1"/>
    <col min="3074" max="3075" width="13" style="1" customWidth="1"/>
    <col min="3076" max="3082" width="11.25" style="1" customWidth="1"/>
    <col min="3083" max="3328" width="9" style="1"/>
    <col min="3329" max="3329" width="3.5" style="1" customWidth="1"/>
    <col min="3330" max="3331" width="13" style="1" customWidth="1"/>
    <col min="3332" max="3338" width="11.25" style="1" customWidth="1"/>
    <col min="3339" max="3584" width="9" style="1"/>
    <col min="3585" max="3585" width="3.5" style="1" customWidth="1"/>
    <col min="3586" max="3587" width="13" style="1" customWidth="1"/>
    <col min="3588" max="3594" width="11.25" style="1" customWidth="1"/>
    <col min="3595" max="3840" width="9" style="1"/>
    <col min="3841" max="3841" width="3.5" style="1" customWidth="1"/>
    <col min="3842" max="3843" width="13" style="1" customWidth="1"/>
    <col min="3844" max="3850" width="11.25" style="1" customWidth="1"/>
    <col min="3851" max="4096" width="9" style="1"/>
    <col min="4097" max="4097" width="3.5" style="1" customWidth="1"/>
    <col min="4098" max="4099" width="13" style="1" customWidth="1"/>
    <col min="4100" max="4106" width="11.25" style="1" customWidth="1"/>
    <col min="4107" max="4352" width="9" style="1"/>
    <col min="4353" max="4353" width="3.5" style="1" customWidth="1"/>
    <col min="4354" max="4355" width="13" style="1" customWidth="1"/>
    <col min="4356" max="4362" width="11.25" style="1" customWidth="1"/>
    <col min="4363" max="4608" width="9" style="1"/>
    <col min="4609" max="4609" width="3.5" style="1" customWidth="1"/>
    <col min="4610" max="4611" width="13" style="1" customWidth="1"/>
    <col min="4612" max="4618" width="11.25" style="1" customWidth="1"/>
    <col min="4619" max="4864" width="9" style="1"/>
    <col min="4865" max="4865" width="3.5" style="1" customWidth="1"/>
    <col min="4866" max="4867" width="13" style="1" customWidth="1"/>
    <col min="4868" max="4874" width="11.25" style="1" customWidth="1"/>
    <col min="4875" max="5120" width="9" style="1"/>
    <col min="5121" max="5121" width="3.5" style="1" customWidth="1"/>
    <col min="5122" max="5123" width="13" style="1" customWidth="1"/>
    <col min="5124" max="5130" width="11.25" style="1" customWidth="1"/>
    <col min="5131" max="5376" width="9" style="1"/>
    <col min="5377" max="5377" width="3.5" style="1" customWidth="1"/>
    <col min="5378" max="5379" width="13" style="1" customWidth="1"/>
    <col min="5380" max="5386" width="11.25" style="1" customWidth="1"/>
    <col min="5387" max="5632" width="9" style="1"/>
    <col min="5633" max="5633" width="3.5" style="1" customWidth="1"/>
    <col min="5634" max="5635" width="13" style="1" customWidth="1"/>
    <col min="5636" max="5642" width="11.25" style="1" customWidth="1"/>
    <col min="5643" max="5888" width="9" style="1"/>
    <col min="5889" max="5889" width="3.5" style="1" customWidth="1"/>
    <col min="5890" max="5891" width="13" style="1" customWidth="1"/>
    <col min="5892" max="5898" width="11.25" style="1" customWidth="1"/>
    <col min="5899" max="6144" width="9" style="1"/>
    <col min="6145" max="6145" width="3.5" style="1" customWidth="1"/>
    <col min="6146" max="6147" width="13" style="1" customWidth="1"/>
    <col min="6148" max="6154" width="11.25" style="1" customWidth="1"/>
    <col min="6155" max="6400" width="9" style="1"/>
    <col min="6401" max="6401" width="3.5" style="1" customWidth="1"/>
    <col min="6402" max="6403" width="13" style="1" customWidth="1"/>
    <col min="6404" max="6410" width="11.25" style="1" customWidth="1"/>
    <col min="6411" max="6656" width="9" style="1"/>
    <col min="6657" max="6657" width="3.5" style="1" customWidth="1"/>
    <col min="6658" max="6659" width="13" style="1" customWidth="1"/>
    <col min="6660" max="6666" width="11.25" style="1" customWidth="1"/>
    <col min="6667" max="6912" width="9" style="1"/>
    <col min="6913" max="6913" width="3.5" style="1" customWidth="1"/>
    <col min="6914" max="6915" width="13" style="1" customWidth="1"/>
    <col min="6916" max="6922" width="11.25" style="1" customWidth="1"/>
    <col min="6923" max="7168" width="9" style="1"/>
    <col min="7169" max="7169" width="3.5" style="1" customWidth="1"/>
    <col min="7170" max="7171" width="13" style="1" customWidth="1"/>
    <col min="7172" max="7178" width="11.25" style="1" customWidth="1"/>
    <col min="7179" max="7424" width="9" style="1"/>
    <col min="7425" max="7425" width="3.5" style="1" customWidth="1"/>
    <col min="7426" max="7427" width="13" style="1" customWidth="1"/>
    <col min="7428" max="7434" width="11.25" style="1" customWidth="1"/>
    <col min="7435" max="7680" width="9" style="1"/>
    <col min="7681" max="7681" width="3.5" style="1" customWidth="1"/>
    <col min="7682" max="7683" width="13" style="1" customWidth="1"/>
    <col min="7684" max="7690" width="11.25" style="1" customWidth="1"/>
    <col min="7691" max="7936" width="9" style="1"/>
    <col min="7937" max="7937" width="3.5" style="1" customWidth="1"/>
    <col min="7938" max="7939" width="13" style="1" customWidth="1"/>
    <col min="7940" max="7946" width="11.25" style="1" customWidth="1"/>
    <col min="7947" max="8192" width="9" style="1"/>
    <col min="8193" max="8193" width="3.5" style="1" customWidth="1"/>
    <col min="8194" max="8195" width="13" style="1" customWidth="1"/>
    <col min="8196" max="8202" width="11.25" style="1" customWidth="1"/>
    <col min="8203" max="8448" width="9" style="1"/>
    <col min="8449" max="8449" width="3.5" style="1" customWidth="1"/>
    <col min="8450" max="8451" width="13" style="1" customWidth="1"/>
    <col min="8452" max="8458" width="11.25" style="1" customWidth="1"/>
    <col min="8459" max="8704" width="9" style="1"/>
    <col min="8705" max="8705" width="3.5" style="1" customWidth="1"/>
    <col min="8706" max="8707" width="13" style="1" customWidth="1"/>
    <col min="8708" max="8714" width="11.25" style="1" customWidth="1"/>
    <col min="8715" max="8960" width="9" style="1"/>
    <col min="8961" max="8961" width="3.5" style="1" customWidth="1"/>
    <col min="8962" max="8963" width="13" style="1" customWidth="1"/>
    <col min="8964" max="8970" width="11.25" style="1" customWidth="1"/>
    <col min="8971" max="9216" width="9" style="1"/>
    <col min="9217" max="9217" width="3.5" style="1" customWidth="1"/>
    <col min="9218" max="9219" width="13" style="1" customWidth="1"/>
    <col min="9220" max="9226" width="11.25" style="1" customWidth="1"/>
    <col min="9227" max="9472" width="9" style="1"/>
    <col min="9473" max="9473" width="3.5" style="1" customWidth="1"/>
    <col min="9474" max="9475" width="13" style="1" customWidth="1"/>
    <col min="9476" max="9482" width="11.25" style="1" customWidth="1"/>
    <col min="9483" max="9728" width="9" style="1"/>
    <col min="9729" max="9729" width="3.5" style="1" customWidth="1"/>
    <col min="9730" max="9731" width="13" style="1" customWidth="1"/>
    <col min="9732" max="9738" width="11.25" style="1" customWidth="1"/>
    <col min="9739" max="9984" width="9" style="1"/>
    <col min="9985" max="9985" width="3.5" style="1" customWidth="1"/>
    <col min="9986" max="9987" width="13" style="1" customWidth="1"/>
    <col min="9988" max="9994" width="11.25" style="1" customWidth="1"/>
    <col min="9995" max="10240" width="9" style="1"/>
    <col min="10241" max="10241" width="3.5" style="1" customWidth="1"/>
    <col min="10242" max="10243" width="13" style="1" customWidth="1"/>
    <col min="10244" max="10250" width="11.25" style="1" customWidth="1"/>
    <col min="10251" max="10496" width="9" style="1"/>
    <col min="10497" max="10497" width="3.5" style="1" customWidth="1"/>
    <col min="10498" max="10499" width="13" style="1" customWidth="1"/>
    <col min="10500" max="10506" width="11.25" style="1" customWidth="1"/>
    <col min="10507" max="10752" width="9" style="1"/>
    <col min="10753" max="10753" width="3.5" style="1" customWidth="1"/>
    <col min="10754" max="10755" width="13" style="1" customWidth="1"/>
    <col min="10756" max="10762" width="11.25" style="1" customWidth="1"/>
    <col min="10763" max="11008" width="9" style="1"/>
    <col min="11009" max="11009" width="3.5" style="1" customWidth="1"/>
    <col min="11010" max="11011" width="13" style="1" customWidth="1"/>
    <col min="11012" max="11018" width="11.25" style="1" customWidth="1"/>
    <col min="11019" max="11264" width="9" style="1"/>
    <col min="11265" max="11265" width="3.5" style="1" customWidth="1"/>
    <col min="11266" max="11267" width="13" style="1" customWidth="1"/>
    <col min="11268" max="11274" width="11.25" style="1" customWidth="1"/>
    <col min="11275" max="11520" width="9" style="1"/>
    <col min="11521" max="11521" width="3.5" style="1" customWidth="1"/>
    <col min="11522" max="11523" width="13" style="1" customWidth="1"/>
    <col min="11524" max="11530" width="11.25" style="1" customWidth="1"/>
    <col min="11531" max="11776" width="9" style="1"/>
    <col min="11777" max="11777" width="3.5" style="1" customWidth="1"/>
    <col min="11778" max="11779" width="13" style="1" customWidth="1"/>
    <col min="11780" max="11786" width="11.25" style="1" customWidth="1"/>
    <col min="11787" max="12032" width="9" style="1"/>
    <col min="12033" max="12033" width="3.5" style="1" customWidth="1"/>
    <col min="12034" max="12035" width="13" style="1" customWidth="1"/>
    <col min="12036" max="12042" width="11.25" style="1" customWidth="1"/>
    <col min="12043" max="12288" width="9" style="1"/>
    <col min="12289" max="12289" width="3.5" style="1" customWidth="1"/>
    <col min="12290" max="12291" width="13" style="1" customWidth="1"/>
    <col min="12292" max="12298" width="11.25" style="1" customWidth="1"/>
    <col min="12299" max="12544" width="9" style="1"/>
    <col min="12545" max="12545" width="3.5" style="1" customWidth="1"/>
    <col min="12546" max="12547" width="13" style="1" customWidth="1"/>
    <col min="12548" max="12554" width="11.25" style="1" customWidth="1"/>
    <col min="12555" max="12800" width="9" style="1"/>
    <col min="12801" max="12801" width="3.5" style="1" customWidth="1"/>
    <col min="12802" max="12803" width="13" style="1" customWidth="1"/>
    <col min="12804" max="12810" width="11.25" style="1" customWidth="1"/>
    <col min="12811" max="13056" width="9" style="1"/>
    <col min="13057" max="13057" width="3.5" style="1" customWidth="1"/>
    <col min="13058" max="13059" width="13" style="1" customWidth="1"/>
    <col min="13060" max="13066" width="11.25" style="1" customWidth="1"/>
    <col min="13067" max="13312" width="9" style="1"/>
    <col min="13313" max="13313" width="3.5" style="1" customWidth="1"/>
    <col min="13314" max="13315" width="13" style="1" customWidth="1"/>
    <col min="13316" max="13322" width="11.25" style="1" customWidth="1"/>
    <col min="13323" max="13568" width="9" style="1"/>
    <col min="13569" max="13569" width="3.5" style="1" customWidth="1"/>
    <col min="13570" max="13571" width="13" style="1" customWidth="1"/>
    <col min="13572" max="13578" width="11.25" style="1" customWidth="1"/>
    <col min="13579" max="13824" width="9" style="1"/>
    <col min="13825" max="13825" width="3.5" style="1" customWidth="1"/>
    <col min="13826" max="13827" width="13" style="1" customWidth="1"/>
    <col min="13828" max="13834" width="11.25" style="1" customWidth="1"/>
    <col min="13835" max="14080" width="9" style="1"/>
    <col min="14081" max="14081" width="3.5" style="1" customWidth="1"/>
    <col min="14082" max="14083" width="13" style="1" customWidth="1"/>
    <col min="14084" max="14090" width="11.25" style="1" customWidth="1"/>
    <col min="14091" max="14336" width="9" style="1"/>
    <col min="14337" max="14337" width="3.5" style="1" customWidth="1"/>
    <col min="14338" max="14339" width="13" style="1" customWidth="1"/>
    <col min="14340" max="14346" width="11.25" style="1" customWidth="1"/>
    <col min="14347" max="14592" width="9" style="1"/>
    <col min="14593" max="14593" width="3.5" style="1" customWidth="1"/>
    <col min="14594" max="14595" width="13" style="1" customWidth="1"/>
    <col min="14596" max="14602" width="11.25" style="1" customWidth="1"/>
    <col min="14603" max="14848" width="9" style="1"/>
    <col min="14849" max="14849" width="3.5" style="1" customWidth="1"/>
    <col min="14850" max="14851" width="13" style="1" customWidth="1"/>
    <col min="14852" max="14858" width="11.25" style="1" customWidth="1"/>
    <col min="14859" max="15104" width="9" style="1"/>
    <col min="15105" max="15105" width="3.5" style="1" customWidth="1"/>
    <col min="15106" max="15107" width="13" style="1" customWidth="1"/>
    <col min="15108" max="15114" width="11.25" style="1" customWidth="1"/>
    <col min="15115" max="15360" width="9" style="1"/>
    <col min="15361" max="15361" width="3.5" style="1" customWidth="1"/>
    <col min="15362" max="15363" width="13" style="1" customWidth="1"/>
    <col min="15364" max="15370" width="11.25" style="1" customWidth="1"/>
    <col min="15371" max="15616" width="9" style="1"/>
    <col min="15617" max="15617" width="3.5" style="1" customWidth="1"/>
    <col min="15618" max="15619" width="13" style="1" customWidth="1"/>
    <col min="15620" max="15626" width="11.25" style="1" customWidth="1"/>
    <col min="15627" max="15872" width="9" style="1"/>
    <col min="15873" max="15873" width="3.5" style="1" customWidth="1"/>
    <col min="15874" max="15875" width="13" style="1" customWidth="1"/>
    <col min="15876" max="15882" width="11.25" style="1" customWidth="1"/>
    <col min="15883" max="16128" width="9" style="1"/>
    <col min="16129" max="16129" width="3.5" style="1" customWidth="1"/>
    <col min="16130" max="16131" width="13" style="1" customWidth="1"/>
    <col min="16132" max="16138" width="11.25" style="1" customWidth="1"/>
    <col min="16139" max="16384" width="9" style="1"/>
  </cols>
  <sheetData>
    <row r="2" spans="2:9">
      <c r="B2" s="36" t="s">
        <v>251</v>
      </c>
      <c r="C2" s="36"/>
      <c r="F2" s="2"/>
      <c r="G2" s="2"/>
      <c r="H2" s="2"/>
    </row>
    <row r="3" spans="2:9" ht="13.5" customHeight="1">
      <c r="B3" s="381" t="s">
        <v>252</v>
      </c>
      <c r="C3" s="387"/>
      <c r="D3" s="211" t="s">
        <v>253</v>
      </c>
      <c r="E3" s="211" t="s">
        <v>254</v>
      </c>
      <c r="F3" s="211" t="s">
        <v>255</v>
      </c>
      <c r="G3" s="211" t="s">
        <v>256</v>
      </c>
      <c r="H3" s="212" t="s">
        <v>257</v>
      </c>
    </row>
    <row r="4" spans="2:9">
      <c r="B4" s="43" t="s">
        <v>258</v>
      </c>
      <c r="C4" s="45" t="s">
        <v>259</v>
      </c>
      <c r="D4" s="213">
        <v>307</v>
      </c>
      <c r="E4" s="213">
        <v>307</v>
      </c>
      <c r="F4" s="213">
        <v>309</v>
      </c>
      <c r="G4" s="213">
        <v>306</v>
      </c>
      <c r="H4" s="214">
        <v>305</v>
      </c>
    </row>
    <row r="5" spans="2:9">
      <c r="B5" s="354" t="s">
        <v>260</v>
      </c>
      <c r="C5" s="215" t="s">
        <v>261</v>
      </c>
      <c r="D5" s="14">
        <v>184</v>
      </c>
      <c r="E5" s="14">
        <v>198</v>
      </c>
      <c r="F5" s="216">
        <v>186</v>
      </c>
      <c r="G5" s="216" t="s">
        <v>262</v>
      </c>
      <c r="H5" s="217" t="s">
        <v>263</v>
      </c>
    </row>
    <row r="6" spans="2:9">
      <c r="B6" s="350"/>
      <c r="C6" s="215" t="s">
        <v>264</v>
      </c>
      <c r="D6" s="14">
        <v>59.9</v>
      </c>
      <c r="E6" s="14">
        <v>64.5</v>
      </c>
      <c r="F6" s="216">
        <v>60.2</v>
      </c>
      <c r="G6" s="216" t="s">
        <v>265</v>
      </c>
      <c r="H6" s="217" t="s">
        <v>266</v>
      </c>
    </row>
    <row r="7" spans="2:9">
      <c r="B7" s="348" t="s">
        <v>267</v>
      </c>
      <c r="C7" s="215" t="s">
        <v>261</v>
      </c>
      <c r="D7" s="14">
        <v>234</v>
      </c>
      <c r="E7" s="14">
        <v>232</v>
      </c>
      <c r="F7" s="216" t="s">
        <v>268</v>
      </c>
      <c r="G7" s="216" t="s">
        <v>269</v>
      </c>
      <c r="H7" s="217" t="s">
        <v>270</v>
      </c>
    </row>
    <row r="8" spans="2:9">
      <c r="B8" s="350"/>
      <c r="C8" s="215" t="s">
        <v>264</v>
      </c>
      <c r="D8" s="14">
        <v>76.2</v>
      </c>
      <c r="E8" s="14">
        <v>75.599999999999994</v>
      </c>
      <c r="F8" s="216" t="s">
        <v>271</v>
      </c>
      <c r="G8" s="216" t="s">
        <v>272</v>
      </c>
      <c r="H8" s="217" t="s">
        <v>273</v>
      </c>
    </row>
    <row r="9" spans="2:9">
      <c r="B9" s="348" t="s">
        <v>274</v>
      </c>
      <c r="C9" s="215" t="s">
        <v>261</v>
      </c>
      <c r="D9" s="14">
        <v>242</v>
      </c>
      <c r="E9" s="14">
        <v>231</v>
      </c>
      <c r="F9" s="216" t="s">
        <v>275</v>
      </c>
      <c r="G9" s="216" t="s">
        <v>276</v>
      </c>
      <c r="H9" s="217" t="s">
        <v>277</v>
      </c>
    </row>
    <row r="10" spans="2:9">
      <c r="B10" s="350"/>
      <c r="C10" s="215" t="s">
        <v>264</v>
      </c>
      <c r="D10" s="14">
        <v>78.8</v>
      </c>
      <c r="E10" s="14">
        <v>75.2</v>
      </c>
      <c r="F10" s="216" t="s">
        <v>278</v>
      </c>
      <c r="G10" s="216" t="s">
        <v>279</v>
      </c>
      <c r="H10" s="217" t="s">
        <v>280</v>
      </c>
    </row>
    <row r="11" spans="2:9">
      <c r="B11" s="348" t="s">
        <v>281</v>
      </c>
      <c r="C11" s="215" t="s">
        <v>261</v>
      </c>
      <c r="D11" s="14">
        <v>161</v>
      </c>
      <c r="E11" s="14">
        <v>150</v>
      </c>
      <c r="F11" s="216" t="s">
        <v>282</v>
      </c>
      <c r="G11" s="216" t="s">
        <v>283</v>
      </c>
      <c r="H11" s="217" t="s">
        <v>284</v>
      </c>
    </row>
    <row r="12" spans="2:9">
      <c r="B12" s="350"/>
      <c r="C12" s="215" t="s">
        <v>264</v>
      </c>
      <c r="D12" s="14">
        <v>52.4</v>
      </c>
      <c r="E12" s="14">
        <v>48.9</v>
      </c>
      <c r="F12" s="216" t="s">
        <v>285</v>
      </c>
      <c r="G12" s="216" t="s">
        <v>286</v>
      </c>
      <c r="H12" s="217" t="s">
        <v>287</v>
      </c>
    </row>
    <row r="13" spans="2:9">
      <c r="B13" s="348" t="s">
        <v>288</v>
      </c>
      <c r="C13" s="215" t="s">
        <v>261</v>
      </c>
      <c r="D13" s="14">
        <v>182</v>
      </c>
      <c r="E13" s="14">
        <v>198</v>
      </c>
      <c r="F13" s="216" t="s">
        <v>289</v>
      </c>
      <c r="G13" s="216" t="s">
        <v>290</v>
      </c>
      <c r="H13" s="217" t="s">
        <v>291</v>
      </c>
    </row>
    <row r="14" spans="2:9">
      <c r="B14" s="350"/>
      <c r="C14" s="218" t="s">
        <v>264</v>
      </c>
      <c r="D14" s="3">
        <v>59.3</v>
      </c>
      <c r="E14" s="3">
        <v>64.5</v>
      </c>
      <c r="F14" s="219" t="s">
        <v>292</v>
      </c>
      <c r="G14" s="219" t="s">
        <v>293</v>
      </c>
      <c r="H14" s="220" t="s">
        <v>294</v>
      </c>
    </row>
    <row r="15" spans="2:9">
      <c r="B15" s="1" t="s">
        <v>295</v>
      </c>
      <c r="G15" s="2"/>
      <c r="H15" s="14"/>
      <c r="I15" s="14"/>
    </row>
    <row r="16" spans="2:9">
      <c r="H16" s="2"/>
      <c r="I16" s="2"/>
    </row>
    <row r="17" spans="2:9">
      <c r="B17" s="2" t="s">
        <v>296</v>
      </c>
      <c r="G17" s="2"/>
      <c r="H17" s="14"/>
      <c r="I17" s="14"/>
    </row>
    <row r="18" spans="2:9" ht="13.5" customHeight="1">
      <c r="B18" s="381" t="s">
        <v>252</v>
      </c>
      <c r="C18" s="387"/>
      <c r="D18" s="212" t="s">
        <v>257</v>
      </c>
      <c r="E18" s="14"/>
    </row>
    <row r="19" spans="2:9">
      <c r="B19" s="43" t="s">
        <v>258</v>
      </c>
      <c r="C19" s="45" t="s">
        <v>259</v>
      </c>
      <c r="D19" s="221">
        <v>73</v>
      </c>
      <c r="E19" s="14"/>
    </row>
    <row r="20" spans="2:9">
      <c r="B20" s="348" t="s">
        <v>297</v>
      </c>
      <c r="C20" s="215" t="s">
        <v>261</v>
      </c>
      <c r="D20" s="222" t="s">
        <v>298</v>
      </c>
      <c r="E20" s="14"/>
    </row>
    <row r="21" spans="2:9">
      <c r="B21" s="350"/>
      <c r="C21" s="215" t="s">
        <v>264</v>
      </c>
      <c r="D21" s="222" t="s">
        <v>299</v>
      </c>
      <c r="E21" s="14"/>
    </row>
    <row r="22" spans="2:9">
      <c r="B22" s="348" t="s">
        <v>267</v>
      </c>
      <c r="C22" s="215" t="s">
        <v>261</v>
      </c>
      <c r="D22" s="222" t="s">
        <v>300</v>
      </c>
      <c r="E22" s="14"/>
    </row>
    <row r="23" spans="2:9">
      <c r="B23" s="350"/>
      <c r="C23" s="215" t="s">
        <v>264</v>
      </c>
      <c r="D23" s="222" t="s">
        <v>301</v>
      </c>
      <c r="E23" s="14"/>
    </row>
    <row r="24" spans="2:9">
      <c r="B24" s="354" t="s">
        <v>302</v>
      </c>
      <c r="C24" s="215" t="s">
        <v>261</v>
      </c>
      <c r="D24" s="222" t="s">
        <v>303</v>
      </c>
      <c r="E24" s="14"/>
    </row>
    <row r="25" spans="2:9">
      <c r="B25" s="350"/>
      <c r="C25" s="215" t="s">
        <v>264</v>
      </c>
      <c r="D25" s="222" t="s">
        <v>304</v>
      </c>
      <c r="E25" s="14"/>
    </row>
    <row r="26" spans="2:9">
      <c r="B26" s="354" t="s">
        <v>305</v>
      </c>
      <c r="C26" s="215" t="s">
        <v>261</v>
      </c>
      <c r="D26" s="222" t="s">
        <v>306</v>
      </c>
      <c r="E26" s="14"/>
    </row>
    <row r="27" spans="2:9">
      <c r="B27" s="350"/>
      <c r="C27" s="215" t="s">
        <v>264</v>
      </c>
      <c r="D27" s="222" t="s">
        <v>307</v>
      </c>
      <c r="E27" s="14"/>
    </row>
    <row r="28" spans="2:9">
      <c r="B28" s="354" t="s">
        <v>308</v>
      </c>
      <c r="C28" s="215" t="s">
        <v>261</v>
      </c>
      <c r="D28" s="222" t="s">
        <v>309</v>
      </c>
      <c r="E28" s="14"/>
    </row>
    <row r="29" spans="2:9">
      <c r="B29" s="350"/>
      <c r="C29" s="215" t="s">
        <v>264</v>
      </c>
      <c r="D29" s="222" t="s">
        <v>310</v>
      </c>
      <c r="E29" s="14"/>
    </row>
    <row r="30" spans="2:9">
      <c r="B30" s="354" t="s">
        <v>311</v>
      </c>
      <c r="C30" s="215" t="s">
        <v>261</v>
      </c>
      <c r="D30" s="222" t="s">
        <v>312</v>
      </c>
      <c r="E30" s="14"/>
    </row>
    <row r="31" spans="2:9">
      <c r="B31" s="350"/>
      <c r="C31" s="218" t="s">
        <v>264</v>
      </c>
      <c r="D31" s="223" t="s">
        <v>313</v>
      </c>
      <c r="E31" s="14"/>
    </row>
    <row r="32" spans="2:9">
      <c r="B32" s="2" t="s">
        <v>314</v>
      </c>
      <c r="G32" s="2"/>
      <c r="H32" s="14"/>
      <c r="I32" s="2"/>
    </row>
    <row r="33" spans="1:10">
      <c r="A33" s="224"/>
      <c r="B33" s="2"/>
      <c r="C33" s="2"/>
      <c r="D33" s="2"/>
      <c r="E33" s="2"/>
      <c r="F33" s="2"/>
      <c r="G33" s="2"/>
      <c r="H33" s="2"/>
      <c r="I33" s="2"/>
      <c r="J33" s="36"/>
    </row>
    <row r="34" spans="1:10">
      <c r="B34" s="225" t="s">
        <v>315</v>
      </c>
      <c r="C34" s="226"/>
      <c r="D34" s="2"/>
      <c r="E34" s="226"/>
      <c r="F34" s="32"/>
      <c r="H34" s="32" t="s">
        <v>316</v>
      </c>
    </row>
    <row r="35" spans="1:10">
      <c r="B35" s="11" t="s">
        <v>100</v>
      </c>
      <c r="C35" s="227" t="s">
        <v>317</v>
      </c>
      <c r="D35" s="211" t="s">
        <v>253</v>
      </c>
      <c r="E35" s="10" t="s">
        <v>254</v>
      </c>
      <c r="F35" s="10" t="s">
        <v>318</v>
      </c>
      <c r="G35" s="10" t="s">
        <v>319</v>
      </c>
      <c r="H35" s="11" t="s">
        <v>257</v>
      </c>
    </row>
    <row r="36" spans="1:10">
      <c r="B36" s="228" t="s">
        <v>320</v>
      </c>
      <c r="C36" s="229">
        <v>122065</v>
      </c>
      <c r="D36" s="230">
        <v>126639</v>
      </c>
      <c r="E36" s="230">
        <v>137588</v>
      </c>
      <c r="F36" s="230">
        <v>146410</v>
      </c>
      <c r="G36" s="230">
        <v>158473</v>
      </c>
      <c r="H36" s="231">
        <v>159213</v>
      </c>
    </row>
    <row r="37" spans="1:10">
      <c r="B37" s="83" t="s">
        <v>321</v>
      </c>
      <c r="C37" s="83"/>
      <c r="D37" s="2"/>
      <c r="E37" s="2"/>
      <c r="F37" s="2"/>
      <c r="G37" s="2"/>
      <c r="H37" s="14"/>
      <c r="I37" s="14"/>
    </row>
    <row r="38" spans="1:10">
      <c r="B38" s="2"/>
      <c r="C38" s="2"/>
      <c r="D38" s="2"/>
      <c r="E38" s="2"/>
      <c r="F38" s="2"/>
      <c r="G38" s="2"/>
      <c r="H38" s="14"/>
      <c r="I38" s="14"/>
    </row>
    <row r="39" spans="1:10">
      <c r="B39" s="232" t="s">
        <v>322</v>
      </c>
      <c r="C39" s="14"/>
      <c r="D39" s="14"/>
      <c r="E39" s="32"/>
      <c r="F39" s="32"/>
      <c r="H39" s="32" t="s">
        <v>316</v>
      </c>
      <c r="I39" s="32"/>
    </row>
    <row r="40" spans="1:10">
      <c r="B40" s="11" t="s">
        <v>100</v>
      </c>
      <c r="C40" s="227" t="s">
        <v>317</v>
      </c>
      <c r="D40" s="211" t="s">
        <v>253</v>
      </c>
      <c r="E40" s="10" t="s">
        <v>254</v>
      </c>
      <c r="F40" s="10" t="s">
        <v>318</v>
      </c>
      <c r="G40" s="10" t="s">
        <v>319</v>
      </c>
      <c r="H40" s="11" t="s">
        <v>323</v>
      </c>
    </row>
    <row r="41" spans="1:10">
      <c r="B41" s="228" t="s">
        <v>320</v>
      </c>
      <c r="C41" s="229">
        <v>91385</v>
      </c>
      <c r="D41" s="233">
        <v>100967</v>
      </c>
      <c r="E41" s="233">
        <v>101772</v>
      </c>
      <c r="F41" s="230">
        <v>103575</v>
      </c>
      <c r="G41" s="230">
        <v>115974</v>
      </c>
      <c r="H41" s="231">
        <v>133261</v>
      </c>
    </row>
    <row r="42" spans="1:10">
      <c r="B42" s="2" t="s">
        <v>324</v>
      </c>
      <c r="C42" s="2"/>
      <c r="D42" s="2"/>
      <c r="E42" s="2"/>
      <c r="F42" s="2"/>
      <c r="G42" s="2"/>
      <c r="H42" s="14"/>
      <c r="I42" s="14"/>
    </row>
    <row r="43" spans="1:10">
      <c r="B43" s="2"/>
      <c r="C43" s="2"/>
      <c r="D43" s="2"/>
      <c r="E43" s="2"/>
      <c r="F43" s="2"/>
      <c r="G43" s="2"/>
      <c r="H43" s="14"/>
      <c r="I43" s="14"/>
    </row>
    <row r="44" spans="1:10">
      <c r="B44" s="232" t="s">
        <v>325</v>
      </c>
      <c r="C44" s="14"/>
      <c r="D44" s="2"/>
      <c r="E44" s="2"/>
      <c r="F44" s="32"/>
      <c r="H44" s="32" t="s">
        <v>316</v>
      </c>
      <c r="I44" s="32"/>
    </row>
    <row r="45" spans="1:10">
      <c r="B45" s="11" t="s">
        <v>100</v>
      </c>
      <c r="C45" s="227" t="s">
        <v>317</v>
      </c>
      <c r="D45" s="211" t="s">
        <v>253</v>
      </c>
      <c r="E45" s="10" t="s">
        <v>254</v>
      </c>
      <c r="F45" s="10" t="s">
        <v>318</v>
      </c>
      <c r="G45" s="10" t="s">
        <v>319</v>
      </c>
      <c r="H45" s="11" t="s">
        <v>323</v>
      </c>
    </row>
    <row r="46" spans="1:10">
      <c r="B46" s="228" t="s">
        <v>320</v>
      </c>
      <c r="C46" s="229">
        <v>5912</v>
      </c>
      <c r="D46" s="234">
        <v>6053</v>
      </c>
      <c r="E46" s="234">
        <v>7514</v>
      </c>
      <c r="F46" s="230">
        <v>7797</v>
      </c>
      <c r="G46" s="230">
        <v>8699</v>
      </c>
      <c r="H46" s="231">
        <v>7789</v>
      </c>
    </row>
    <row r="47" spans="1:10">
      <c r="B47" s="2" t="s">
        <v>326</v>
      </c>
      <c r="C47" s="2"/>
      <c r="D47" s="2"/>
      <c r="E47" s="2"/>
      <c r="F47" s="2"/>
      <c r="G47" s="2"/>
      <c r="H47" s="14"/>
      <c r="I47" s="14"/>
    </row>
    <row r="48" spans="1:10">
      <c r="A48" s="224"/>
      <c r="B48" s="2"/>
      <c r="C48" s="2"/>
      <c r="D48" s="2"/>
      <c r="E48" s="2"/>
      <c r="F48" s="2"/>
      <c r="G48" s="2"/>
      <c r="H48" s="14"/>
      <c r="I48" s="14"/>
    </row>
    <row r="49" spans="1:10">
      <c r="B49" s="235" t="s">
        <v>327</v>
      </c>
      <c r="C49" s="3"/>
      <c r="D49" s="3"/>
      <c r="E49" s="2"/>
      <c r="F49" s="236"/>
      <c r="H49" s="32" t="s">
        <v>316</v>
      </c>
      <c r="I49" s="32"/>
    </row>
    <row r="50" spans="1:10">
      <c r="B50" s="11" t="s">
        <v>100</v>
      </c>
      <c r="C50" s="227" t="s">
        <v>317</v>
      </c>
      <c r="D50" s="211" t="s">
        <v>253</v>
      </c>
      <c r="E50" s="10" t="s">
        <v>254</v>
      </c>
      <c r="F50" s="10" t="s">
        <v>318</v>
      </c>
      <c r="G50" s="10" t="s">
        <v>319</v>
      </c>
      <c r="H50" s="11" t="s">
        <v>323</v>
      </c>
    </row>
    <row r="51" spans="1:10">
      <c r="B51" s="228" t="s">
        <v>320</v>
      </c>
      <c r="C51" s="229">
        <v>56017</v>
      </c>
      <c r="D51" s="237">
        <v>59780</v>
      </c>
      <c r="E51" s="237">
        <v>61399</v>
      </c>
      <c r="F51" s="230">
        <v>65596</v>
      </c>
      <c r="G51" s="230">
        <v>62562</v>
      </c>
      <c r="H51" s="231">
        <v>65573</v>
      </c>
    </row>
    <row r="52" spans="1:10">
      <c r="B52" s="83" t="s">
        <v>328</v>
      </c>
      <c r="C52" s="150"/>
      <c r="D52" s="150"/>
      <c r="E52" s="150"/>
      <c r="F52" s="150"/>
      <c r="G52" s="150"/>
      <c r="H52" s="150"/>
      <c r="I52" s="150"/>
    </row>
    <row r="53" spans="1:10">
      <c r="A53" s="224"/>
      <c r="B53" s="2"/>
      <c r="C53" s="2"/>
      <c r="D53" s="2"/>
      <c r="E53" s="2"/>
      <c r="F53" s="2"/>
      <c r="G53" s="2"/>
      <c r="H53" s="14"/>
      <c r="I53" s="14"/>
    </row>
    <row r="54" spans="1:10">
      <c r="B54" s="235" t="s">
        <v>329</v>
      </c>
      <c r="C54" s="3"/>
      <c r="D54" s="3"/>
      <c r="E54" s="2"/>
      <c r="F54" s="32"/>
      <c r="H54" s="32" t="s">
        <v>316</v>
      </c>
      <c r="I54" s="32"/>
    </row>
    <row r="55" spans="1:10">
      <c r="B55" s="11" t="s">
        <v>100</v>
      </c>
      <c r="C55" s="227" t="s">
        <v>317</v>
      </c>
      <c r="D55" s="211" t="s">
        <v>253</v>
      </c>
      <c r="E55" s="10" t="s">
        <v>254</v>
      </c>
      <c r="F55" s="10" t="s">
        <v>318</v>
      </c>
      <c r="G55" s="10" t="s">
        <v>319</v>
      </c>
      <c r="H55" s="11" t="s">
        <v>323</v>
      </c>
    </row>
    <row r="56" spans="1:10">
      <c r="B56" s="228" t="s">
        <v>320</v>
      </c>
      <c r="C56" s="229">
        <v>91558</v>
      </c>
      <c r="D56" s="237">
        <v>92854</v>
      </c>
      <c r="E56" s="237">
        <v>97911</v>
      </c>
      <c r="F56" s="230">
        <v>102408</v>
      </c>
      <c r="G56" s="230">
        <v>99751</v>
      </c>
      <c r="H56" s="231">
        <v>92154</v>
      </c>
    </row>
    <row r="57" spans="1:10">
      <c r="B57" s="83" t="s">
        <v>328</v>
      </c>
      <c r="C57" s="226"/>
      <c r="D57" s="226"/>
      <c r="E57" s="2"/>
      <c r="F57" s="2"/>
      <c r="G57" s="114"/>
      <c r="H57" s="148"/>
      <c r="I57" s="148"/>
    </row>
    <row r="58" spans="1:10">
      <c r="B58" s="2"/>
      <c r="C58" s="2"/>
      <c r="D58" s="2"/>
      <c r="E58" s="2"/>
      <c r="F58" s="2"/>
      <c r="G58" s="2"/>
      <c r="H58" s="114"/>
      <c r="I58" s="114"/>
      <c r="J58" s="47"/>
    </row>
    <row r="59" spans="1:10">
      <c r="B59" s="2"/>
      <c r="C59" s="2"/>
      <c r="D59" s="2"/>
      <c r="E59" s="2"/>
      <c r="F59" s="14"/>
      <c r="G59" s="14"/>
      <c r="H59" s="148"/>
      <c r="I59" s="148"/>
      <c r="J59" s="47"/>
    </row>
    <row r="60" spans="1:10">
      <c r="F60" s="238"/>
      <c r="G60" s="238"/>
      <c r="H60" s="239"/>
      <c r="I60" s="239"/>
      <c r="J60" s="47"/>
    </row>
    <row r="61" spans="1:10">
      <c r="D61" s="240"/>
      <c r="E61" s="240"/>
      <c r="F61" s="241"/>
      <c r="G61" s="241"/>
      <c r="H61" s="242"/>
      <c r="I61" s="242"/>
      <c r="J61" s="47"/>
    </row>
    <row r="62" spans="1:10">
      <c r="B62" s="47"/>
      <c r="C62" s="47"/>
      <c r="D62" s="47"/>
      <c r="E62" s="47"/>
      <c r="F62" s="47"/>
      <c r="G62" s="47"/>
      <c r="H62" s="47"/>
      <c r="I62" s="47"/>
    </row>
  </sheetData>
  <mergeCells count="13">
    <mergeCell ref="B13:B14"/>
    <mergeCell ref="B3:C3"/>
    <mergeCell ref="B5:B6"/>
    <mergeCell ref="B7:B8"/>
    <mergeCell ref="B9:B10"/>
    <mergeCell ref="B11:B12"/>
    <mergeCell ref="B30:B31"/>
    <mergeCell ref="B18:C18"/>
    <mergeCell ref="B20:B21"/>
    <mergeCell ref="B22:B23"/>
    <mergeCell ref="B24:B25"/>
    <mergeCell ref="B26:B27"/>
    <mergeCell ref="B28:B29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sqref="A1:XFD1048576"/>
    </sheetView>
  </sheetViews>
  <sheetFormatPr defaultRowHeight="13.5"/>
  <cols>
    <col min="1" max="1" width="3" style="1" customWidth="1"/>
    <col min="2" max="2" width="13" style="1" customWidth="1"/>
    <col min="3" max="8" width="11.25" style="1" customWidth="1"/>
    <col min="9" max="9" width="7.625" style="1" customWidth="1"/>
    <col min="10" max="10" width="8.5" style="1" bestFit="1" customWidth="1"/>
    <col min="11" max="256" width="9" style="1"/>
    <col min="257" max="257" width="3" style="1" customWidth="1"/>
    <col min="258" max="258" width="13" style="1" customWidth="1"/>
    <col min="259" max="264" width="11.25" style="1" customWidth="1"/>
    <col min="265" max="265" width="7.625" style="1" customWidth="1"/>
    <col min="266" max="266" width="8.5" style="1" bestFit="1" customWidth="1"/>
    <col min="267" max="512" width="9" style="1"/>
    <col min="513" max="513" width="3" style="1" customWidth="1"/>
    <col min="514" max="514" width="13" style="1" customWidth="1"/>
    <col min="515" max="520" width="11.25" style="1" customWidth="1"/>
    <col min="521" max="521" width="7.625" style="1" customWidth="1"/>
    <col min="522" max="522" width="8.5" style="1" bestFit="1" customWidth="1"/>
    <col min="523" max="768" width="9" style="1"/>
    <col min="769" max="769" width="3" style="1" customWidth="1"/>
    <col min="770" max="770" width="13" style="1" customWidth="1"/>
    <col min="771" max="776" width="11.25" style="1" customWidth="1"/>
    <col min="777" max="777" width="7.625" style="1" customWidth="1"/>
    <col min="778" max="778" width="8.5" style="1" bestFit="1" customWidth="1"/>
    <col min="779" max="1024" width="9" style="1"/>
    <col min="1025" max="1025" width="3" style="1" customWidth="1"/>
    <col min="1026" max="1026" width="13" style="1" customWidth="1"/>
    <col min="1027" max="1032" width="11.25" style="1" customWidth="1"/>
    <col min="1033" max="1033" width="7.625" style="1" customWidth="1"/>
    <col min="1034" max="1034" width="8.5" style="1" bestFit="1" customWidth="1"/>
    <col min="1035" max="1280" width="9" style="1"/>
    <col min="1281" max="1281" width="3" style="1" customWidth="1"/>
    <col min="1282" max="1282" width="13" style="1" customWidth="1"/>
    <col min="1283" max="1288" width="11.25" style="1" customWidth="1"/>
    <col min="1289" max="1289" width="7.625" style="1" customWidth="1"/>
    <col min="1290" max="1290" width="8.5" style="1" bestFit="1" customWidth="1"/>
    <col min="1291" max="1536" width="9" style="1"/>
    <col min="1537" max="1537" width="3" style="1" customWidth="1"/>
    <col min="1538" max="1538" width="13" style="1" customWidth="1"/>
    <col min="1539" max="1544" width="11.25" style="1" customWidth="1"/>
    <col min="1545" max="1545" width="7.625" style="1" customWidth="1"/>
    <col min="1546" max="1546" width="8.5" style="1" bestFit="1" customWidth="1"/>
    <col min="1547" max="1792" width="9" style="1"/>
    <col min="1793" max="1793" width="3" style="1" customWidth="1"/>
    <col min="1794" max="1794" width="13" style="1" customWidth="1"/>
    <col min="1795" max="1800" width="11.25" style="1" customWidth="1"/>
    <col min="1801" max="1801" width="7.625" style="1" customWidth="1"/>
    <col min="1802" max="1802" width="8.5" style="1" bestFit="1" customWidth="1"/>
    <col min="1803" max="2048" width="9" style="1"/>
    <col min="2049" max="2049" width="3" style="1" customWidth="1"/>
    <col min="2050" max="2050" width="13" style="1" customWidth="1"/>
    <col min="2051" max="2056" width="11.25" style="1" customWidth="1"/>
    <col min="2057" max="2057" width="7.625" style="1" customWidth="1"/>
    <col min="2058" max="2058" width="8.5" style="1" bestFit="1" customWidth="1"/>
    <col min="2059" max="2304" width="9" style="1"/>
    <col min="2305" max="2305" width="3" style="1" customWidth="1"/>
    <col min="2306" max="2306" width="13" style="1" customWidth="1"/>
    <col min="2307" max="2312" width="11.25" style="1" customWidth="1"/>
    <col min="2313" max="2313" width="7.625" style="1" customWidth="1"/>
    <col min="2314" max="2314" width="8.5" style="1" bestFit="1" customWidth="1"/>
    <col min="2315" max="2560" width="9" style="1"/>
    <col min="2561" max="2561" width="3" style="1" customWidth="1"/>
    <col min="2562" max="2562" width="13" style="1" customWidth="1"/>
    <col min="2563" max="2568" width="11.25" style="1" customWidth="1"/>
    <col min="2569" max="2569" width="7.625" style="1" customWidth="1"/>
    <col min="2570" max="2570" width="8.5" style="1" bestFit="1" customWidth="1"/>
    <col min="2571" max="2816" width="9" style="1"/>
    <col min="2817" max="2817" width="3" style="1" customWidth="1"/>
    <col min="2818" max="2818" width="13" style="1" customWidth="1"/>
    <col min="2819" max="2824" width="11.25" style="1" customWidth="1"/>
    <col min="2825" max="2825" width="7.625" style="1" customWidth="1"/>
    <col min="2826" max="2826" width="8.5" style="1" bestFit="1" customWidth="1"/>
    <col min="2827" max="3072" width="9" style="1"/>
    <col min="3073" max="3073" width="3" style="1" customWidth="1"/>
    <col min="3074" max="3074" width="13" style="1" customWidth="1"/>
    <col min="3075" max="3080" width="11.25" style="1" customWidth="1"/>
    <col min="3081" max="3081" width="7.625" style="1" customWidth="1"/>
    <col min="3082" max="3082" width="8.5" style="1" bestFit="1" customWidth="1"/>
    <col min="3083" max="3328" width="9" style="1"/>
    <col min="3329" max="3329" width="3" style="1" customWidth="1"/>
    <col min="3330" max="3330" width="13" style="1" customWidth="1"/>
    <col min="3331" max="3336" width="11.25" style="1" customWidth="1"/>
    <col min="3337" max="3337" width="7.625" style="1" customWidth="1"/>
    <col min="3338" max="3338" width="8.5" style="1" bestFit="1" customWidth="1"/>
    <col min="3339" max="3584" width="9" style="1"/>
    <col min="3585" max="3585" width="3" style="1" customWidth="1"/>
    <col min="3586" max="3586" width="13" style="1" customWidth="1"/>
    <col min="3587" max="3592" width="11.25" style="1" customWidth="1"/>
    <col min="3593" max="3593" width="7.625" style="1" customWidth="1"/>
    <col min="3594" max="3594" width="8.5" style="1" bestFit="1" customWidth="1"/>
    <col min="3595" max="3840" width="9" style="1"/>
    <col min="3841" max="3841" width="3" style="1" customWidth="1"/>
    <col min="3842" max="3842" width="13" style="1" customWidth="1"/>
    <col min="3843" max="3848" width="11.25" style="1" customWidth="1"/>
    <col min="3849" max="3849" width="7.625" style="1" customWidth="1"/>
    <col min="3850" max="3850" width="8.5" style="1" bestFit="1" customWidth="1"/>
    <col min="3851" max="4096" width="9" style="1"/>
    <col min="4097" max="4097" width="3" style="1" customWidth="1"/>
    <col min="4098" max="4098" width="13" style="1" customWidth="1"/>
    <col min="4099" max="4104" width="11.25" style="1" customWidth="1"/>
    <col min="4105" max="4105" width="7.625" style="1" customWidth="1"/>
    <col min="4106" max="4106" width="8.5" style="1" bestFit="1" customWidth="1"/>
    <col min="4107" max="4352" width="9" style="1"/>
    <col min="4353" max="4353" width="3" style="1" customWidth="1"/>
    <col min="4354" max="4354" width="13" style="1" customWidth="1"/>
    <col min="4355" max="4360" width="11.25" style="1" customWidth="1"/>
    <col min="4361" max="4361" width="7.625" style="1" customWidth="1"/>
    <col min="4362" max="4362" width="8.5" style="1" bestFit="1" customWidth="1"/>
    <col min="4363" max="4608" width="9" style="1"/>
    <col min="4609" max="4609" width="3" style="1" customWidth="1"/>
    <col min="4610" max="4610" width="13" style="1" customWidth="1"/>
    <col min="4611" max="4616" width="11.25" style="1" customWidth="1"/>
    <col min="4617" max="4617" width="7.625" style="1" customWidth="1"/>
    <col min="4618" max="4618" width="8.5" style="1" bestFit="1" customWidth="1"/>
    <col min="4619" max="4864" width="9" style="1"/>
    <col min="4865" max="4865" width="3" style="1" customWidth="1"/>
    <col min="4866" max="4866" width="13" style="1" customWidth="1"/>
    <col min="4867" max="4872" width="11.25" style="1" customWidth="1"/>
    <col min="4873" max="4873" width="7.625" style="1" customWidth="1"/>
    <col min="4874" max="4874" width="8.5" style="1" bestFit="1" customWidth="1"/>
    <col min="4875" max="5120" width="9" style="1"/>
    <col min="5121" max="5121" width="3" style="1" customWidth="1"/>
    <col min="5122" max="5122" width="13" style="1" customWidth="1"/>
    <col min="5123" max="5128" width="11.25" style="1" customWidth="1"/>
    <col min="5129" max="5129" width="7.625" style="1" customWidth="1"/>
    <col min="5130" max="5130" width="8.5" style="1" bestFit="1" customWidth="1"/>
    <col min="5131" max="5376" width="9" style="1"/>
    <col min="5377" max="5377" width="3" style="1" customWidth="1"/>
    <col min="5378" max="5378" width="13" style="1" customWidth="1"/>
    <col min="5379" max="5384" width="11.25" style="1" customWidth="1"/>
    <col min="5385" max="5385" width="7.625" style="1" customWidth="1"/>
    <col min="5386" max="5386" width="8.5" style="1" bestFit="1" customWidth="1"/>
    <col min="5387" max="5632" width="9" style="1"/>
    <col min="5633" max="5633" width="3" style="1" customWidth="1"/>
    <col min="5634" max="5634" width="13" style="1" customWidth="1"/>
    <col min="5635" max="5640" width="11.25" style="1" customWidth="1"/>
    <col min="5641" max="5641" width="7.625" style="1" customWidth="1"/>
    <col min="5642" max="5642" width="8.5" style="1" bestFit="1" customWidth="1"/>
    <col min="5643" max="5888" width="9" style="1"/>
    <col min="5889" max="5889" width="3" style="1" customWidth="1"/>
    <col min="5890" max="5890" width="13" style="1" customWidth="1"/>
    <col min="5891" max="5896" width="11.25" style="1" customWidth="1"/>
    <col min="5897" max="5897" width="7.625" style="1" customWidth="1"/>
    <col min="5898" max="5898" width="8.5" style="1" bestFit="1" customWidth="1"/>
    <col min="5899" max="6144" width="9" style="1"/>
    <col min="6145" max="6145" width="3" style="1" customWidth="1"/>
    <col min="6146" max="6146" width="13" style="1" customWidth="1"/>
    <col min="6147" max="6152" width="11.25" style="1" customWidth="1"/>
    <col min="6153" max="6153" width="7.625" style="1" customWidth="1"/>
    <col min="6154" max="6154" width="8.5" style="1" bestFit="1" customWidth="1"/>
    <col min="6155" max="6400" width="9" style="1"/>
    <col min="6401" max="6401" width="3" style="1" customWidth="1"/>
    <col min="6402" max="6402" width="13" style="1" customWidth="1"/>
    <col min="6403" max="6408" width="11.25" style="1" customWidth="1"/>
    <col min="6409" max="6409" width="7.625" style="1" customWidth="1"/>
    <col min="6410" max="6410" width="8.5" style="1" bestFit="1" customWidth="1"/>
    <col min="6411" max="6656" width="9" style="1"/>
    <col min="6657" max="6657" width="3" style="1" customWidth="1"/>
    <col min="6658" max="6658" width="13" style="1" customWidth="1"/>
    <col min="6659" max="6664" width="11.25" style="1" customWidth="1"/>
    <col min="6665" max="6665" width="7.625" style="1" customWidth="1"/>
    <col min="6666" max="6666" width="8.5" style="1" bestFit="1" customWidth="1"/>
    <col min="6667" max="6912" width="9" style="1"/>
    <col min="6913" max="6913" width="3" style="1" customWidth="1"/>
    <col min="6914" max="6914" width="13" style="1" customWidth="1"/>
    <col min="6915" max="6920" width="11.25" style="1" customWidth="1"/>
    <col min="6921" max="6921" width="7.625" style="1" customWidth="1"/>
    <col min="6922" max="6922" width="8.5" style="1" bestFit="1" customWidth="1"/>
    <col min="6923" max="7168" width="9" style="1"/>
    <col min="7169" max="7169" width="3" style="1" customWidth="1"/>
    <col min="7170" max="7170" width="13" style="1" customWidth="1"/>
    <col min="7171" max="7176" width="11.25" style="1" customWidth="1"/>
    <col min="7177" max="7177" width="7.625" style="1" customWidth="1"/>
    <col min="7178" max="7178" width="8.5" style="1" bestFit="1" customWidth="1"/>
    <col min="7179" max="7424" width="9" style="1"/>
    <col min="7425" max="7425" width="3" style="1" customWidth="1"/>
    <col min="7426" max="7426" width="13" style="1" customWidth="1"/>
    <col min="7427" max="7432" width="11.25" style="1" customWidth="1"/>
    <col min="7433" max="7433" width="7.625" style="1" customWidth="1"/>
    <col min="7434" max="7434" width="8.5" style="1" bestFit="1" customWidth="1"/>
    <col min="7435" max="7680" width="9" style="1"/>
    <col min="7681" max="7681" width="3" style="1" customWidth="1"/>
    <col min="7682" max="7682" width="13" style="1" customWidth="1"/>
    <col min="7683" max="7688" width="11.25" style="1" customWidth="1"/>
    <col min="7689" max="7689" width="7.625" style="1" customWidth="1"/>
    <col min="7690" max="7690" width="8.5" style="1" bestFit="1" customWidth="1"/>
    <col min="7691" max="7936" width="9" style="1"/>
    <col min="7937" max="7937" width="3" style="1" customWidth="1"/>
    <col min="7938" max="7938" width="13" style="1" customWidth="1"/>
    <col min="7939" max="7944" width="11.25" style="1" customWidth="1"/>
    <col min="7945" max="7945" width="7.625" style="1" customWidth="1"/>
    <col min="7946" max="7946" width="8.5" style="1" bestFit="1" customWidth="1"/>
    <col min="7947" max="8192" width="9" style="1"/>
    <col min="8193" max="8193" width="3" style="1" customWidth="1"/>
    <col min="8194" max="8194" width="13" style="1" customWidth="1"/>
    <col min="8195" max="8200" width="11.25" style="1" customWidth="1"/>
    <col min="8201" max="8201" width="7.625" style="1" customWidth="1"/>
    <col min="8202" max="8202" width="8.5" style="1" bestFit="1" customWidth="1"/>
    <col min="8203" max="8448" width="9" style="1"/>
    <col min="8449" max="8449" width="3" style="1" customWidth="1"/>
    <col min="8450" max="8450" width="13" style="1" customWidth="1"/>
    <col min="8451" max="8456" width="11.25" style="1" customWidth="1"/>
    <col min="8457" max="8457" width="7.625" style="1" customWidth="1"/>
    <col min="8458" max="8458" width="8.5" style="1" bestFit="1" customWidth="1"/>
    <col min="8459" max="8704" width="9" style="1"/>
    <col min="8705" max="8705" width="3" style="1" customWidth="1"/>
    <col min="8706" max="8706" width="13" style="1" customWidth="1"/>
    <col min="8707" max="8712" width="11.25" style="1" customWidth="1"/>
    <col min="8713" max="8713" width="7.625" style="1" customWidth="1"/>
    <col min="8714" max="8714" width="8.5" style="1" bestFit="1" customWidth="1"/>
    <col min="8715" max="8960" width="9" style="1"/>
    <col min="8961" max="8961" width="3" style="1" customWidth="1"/>
    <col min="8962" max="8962" width="13" style="1" customWidth="1"/>
    <col min="8963" max="8968" width="11.25" style="1" customWidth="1"/>
    <col min="8969" max="8969" width="7.625" style="1" customWidth="1"/>
    <col min="8970" max="8970" width="8.5" style="1" bestFit="1" customWidth="1"/>
    <col min="8971" max="9216" width="9" style="1"/>
    <col min="9217" max="9217" width="3" style="1" customWidth="1"/>
    <col min="9218" max="9218" width="13" style="1" customWidth="1"/>
    <col min="9219" max="9224" width="11.25" style="1" customWidth="1"/>
    <col min="9225" max="9225" width="7.625" style="1" customWidth="1"/>
    <col min="9226" max="9226" width="8.5" style="1" bestFit="1" customWidth="1"/>
    <col min="9227" max="9472" width="9" style="1"/>
    <col min="9473" max="9473" width="3" style="1" customWidth="1"/>
    <col min="9474" max="9474" width="13" style="1" customWidth="1"/>
    <col min="9475" max="9480" width="11.25" style="1" customWidth="1"/>
    <col min="9481" max="9481" width="7.625" style="1" customWidth="1"/>
    <col min="9482" max="9482" width="8.5" style="1" bestFit="1" customWidth="1"/>
    <col min="9483" max="9728" width="9" style="1"/>
    <col min="9729" max="9729" width="3" style="1" customWidth="1"/>
    <col min="9730" max="9730" width="13" style="1" customWidth="1"/>
    <col min="9731" max="9736" width="11.25" style="1" customWidth="1"/>
    <col min="9737" max="9737" width="7.625" style="1" customWidth="1"/>
    <col min="9738" max="9738" width="8.5" style="1" bestFit="1" customWidth="1"/>
    <col min="9739" max="9984" width="9" style="1"/>
    <col min="9985" max="9985" width="3" style="1" customWidth="1"/>
    <col min="9986" max="9986" width="13" style="1" customWidth="1"/>
    <col min="9987" max="9992" width="11.25" style="1" customWidth="1"/>
    <col min="9993" max="9993" width="7.625" style="1" customWidth="1"/>
    <col min="9994" max="9994" width="8.5" style="1" bestFit="1" customWidth="1"/>
    <col min="9995" max="10240" width="9" style="1"/>
    <col min="10241" max="10241" width="3" style="1" customWidth="1"/>
    <col min="10242" max="10242" width="13" style="1" customWidth="1"/>
    <col min="10243" max="10248" width="11.25" style="1" customWidth="1"/>
    <col min="10249" max="10249" width="7.625" style="1" customWidth="1"/>
    <col min="10250" max="10250" width="8.5" style="1" bestFit="1" customWidth="1"/>
    <col min="10251" max="10496" width="9" style="1"/>
    <col min="10497" max="10497" width="3" style="1" customWidth="1"/>
    <col min="10498" max="10498" width="13" style="1" customWidth="1"/>
    <col min="10499" max="10504" width="11.25" style="1" customWidth="1"/>
    <col min="10505" max="10505" width="7.625" style="1" customWidth="1"/>
    <col min="10506" max="10506" width="8.5" style="1" bestFit="1" customWidth="1"/>
    <col min="10507" max="10752" width="9" style="1"/>
    <col min="10753" max="10753" width="3" style="1" customWidth="1"/>
    <col min="10754" max="10754" width="13" style="1" customWidth="1"/>
    <col min="10755" max="10760" width="11.25" style="1" customWidth="1"/>
    <col min="10761" max="10761" width="7.625" style="1" customWidth="1"/>
    <col min="10762" max="10762" width="8.5" style="1" bestFit="1" customWidth="1"/>
    <col min="10763" max="11008" width="9" style="1"/>
    <col min="11009" max="11009" width="3" style="1" customWidth="1"/>
    <col min="11010" max="11010" width="13" style="1" customWidth="1"/>
    <col min="11011" max="11016" width="11.25" style="1" customWidth="1"/>
    <col min="11017" max="11017" width="7.625" style="1" customWidth="1"/>
    <col min="11018" max="11018" width="8.5" style="1" bestFit="1" customWidth="1"/>
    <col min="11019" max="11264" width="9" style="1"/>
    <col min="11265" max="11265" width="3" style="1" customWidth="1"/>
    <col min="11266" max="11266" width="13" style="1" customWidth="1"/>
    <col min="11267" max="11272" width="11.25" style="1" customWidth="1"/>
    <col min="11273" max="11273" width="7.625" style="1" customWidth="1"/>
    <col min="11274" max="11274" width="8.5" style="1" bestFit="1" customWidth="1"/>
    <col min="11275" max="11520" width="9" style="1"/>
    <col min="11521" max="11521" width="3" style="1" customWidth="1"/>
    <col min="11522" max="11522" width="13" style="1" customWidth="1"/>
    <col min="11523" max="11528" width="11.25" style="1" customWidth="1"/>
    <col min="11529" max="11529" width="7.625" style="1" customWidth="1"/>
    <col min="11530" max="11530" width="8.5" style="1" bestFit="1" customWidth="1"/>
    <col min="11531" max="11776" width="9" style="1"/>
    <col min="11777" max="11777" width="3" style="1" customWidth="1"/>
    <col min="11778" max="11778" width="13" style="1" customWidth="1"/>
    <col min="11779" max="11784" width="11.25" style="1" customWidth="1"/>
    <col min="11785" max="11785" width="7.625" style="1" customWidth="1"/>
    <col min="11786" max="11786" width="8.5" style="1" bestFit="1" customWidth="1"/>
    <col min="11787" max="12032" width="9" style="1"/>
    <col min="12033" max="12033" width="3" style="1" customWidth="1"/>
    <col min="12034" max="12034" width="13" style="1" customWidth="1"/>
    <col min="12035" max="12040" width="11.25" style="1" customWidth="1"/>
    <col min="12041" max="12041" width="7.625" style="1" customWidth="1"/>
    <col min="12042" max="12042" width="8.5" style="1" bestFit="1" customWidth="1"/>
    <col min="12043" max="12288" width="9" style="1"/>
    <col min="12289" max="12289" width="3" style="1" customWidth="1"/>
    <col min="12290" max="12290" width="13" style="1" customWidth="1"/>
    <col min="12291" max="12296" width="11.25" style="1" customWidth="1"/>
    <col min="12297" max="12297" width="7.625" style="1" customWidth="1"/>
    <col min="12298" max="12298" width="8.5" style="1" bestFit="1" customWidth="1"/>
    <col min="12299" max="12544" width="9" style="1"/>
    <col min="12545" max="12545" width="3" style="1" customWidth="1"/>
    <col min="12546" max="12546" width="13" style="1" customWidth="1"/>
    <col min="12547" max="12552" width="11.25" style="1" customWidth="1"/>
    <col min="12553" max="12553" width="7.625" style="1" customWidth="1"/>
    <col min="12554" max="12554" width="8.5" style="1" bestFit="1" customWidth="1"/>
    <col min="12555" max="12800" width="9" style="1"/>
    <col min="12801" max="12801" width="3" style="1" customWidth="1"/>
    <col min="12802" max="12802" width="13" style="1" customWidth="1"/>
    <col min="12803" max="12808" width="11.25" style="1" customWidth="1"/>
    <col min="12809" max="12809" width="7.625" style="1" customWidth="1"/>
    <col min="12810" max="12810" width="8.5" style="1" bestFit="1" customWidth="1"/>
    <col min="12811" max="13056" width="9" style="1"/>
    <col min="13057" max="13057" width="3" style="1" customWidth="1"/>
    <col min="13058" max="13058" width="13" style="1" customWidth="1"/>
    <col min="13059" max="13064" width="11.25" style="1" customWidth="1"/>
    <col min="13065" max="13065" width="7.625" style="1" customWidth="1"/>
    <col min="13066" max="13066" width="8.5" style="1" bestFit="1" customWidth="1"/>
    <col min="13067" max="13312" width="9" style="1"/>
    <col min="13313" max="13313" width="3" style="1" customWidth="1"/>
    <col min="13314" max="13314" width="13" style="1" customWidth="1"/>
    <col min="13315" max="13320" width="11.25" style="1" customWidth="1"/>
    <col min="13321" max="13321" width="7.625" style="1" customWidth="1"/>
    <col min="13322" max="13322" width="8.5" style="1" bestFit="1" customWidth="1"/>
    <col min="13323" max="13568" width="9" style="1"/>
    <col min="13569" max="13569" width="3" style="1" customWidth="1"/>
    <col min="13570" max="13570" width="13" style="1" customWidth="1"/>
    <col min="13571" max="13576" width="11.25" style="1" customWidth="1"/>
    <col min="13577" max="13577" width="7.625" style="1" customWidth="1"/>
    <col min="13578" max="13578" width="8.5" style="1" bestFit="1" customWidth="1"/>
    <col min="13579" max="13824" width="9" style="1"/>
    <col min="13825" max="13825" width="3" style="1" customWidth="1"/>
    <col min="13826" max="13826" width="13" style="1" customWidth="1"/>
    <col min="13827" max="13832" width="11.25" style="1" customWidth="1"/>
    <col min="13833" max="13833" width="7.625" style="1" customWidth="1"/>
    <col min="13834" max="13834" width="8.5" style="1" bestFit="1" customWidth="1"/>
    <col min="13835" max="14080" width="9" style="1"/>
    <col min="14081" max="14081" width="3" style="1" customWidth="1"/>
    <col min="14082" max="14082" width="13" style="1" customWidth="1"/>
    <col min="14083" max="14088" width="11.25" style="1" customWidth="1"/>
    <col min="14089" max="14089" width="7.625" style="1" customWidth="1"/>
    <col min="14090" max="14090" width="8.5" style="1" bestFit="1" customWidth="1"/>
    <col min="14091" max="14336" width="9" style="1"/>
    <col min="14337" max="14337" width="3" style="1" customWidth="1"/>
    <col min="14338" max="14338" width="13" style="1" customWidth="1"/>
    <col min="14339" max="14344" width="11.25" style="1" customWidth="1"/>
    <col min="14345" max="14345" width="7.625" style="1" customWidth="1"/>
    <col min="14346" max="14346" width="8.5" style="1" bestFit="1" customWidth="1"/>
    <col min="14347" max="14592" width="9" style="1"/>
    <col min="14593" max="14593" width="3" style="1" customWidth="1"/>
    <col min="14594" max="14594" width="13" style="1" customWidth="1"/>
    <col min="14595" max="14600" width="11.25" style="1" customWidth="1"/>
    <col min="14601" max="14601" width="7.625" style="1" customWidth="1"/>
    <col min="14602" max="14602" width="8.5" style="1" bestFit="1" customWidth="1"/>
    <col min="14603" max="14848" width="9" style="1"/>
    <col min="14849" max="14849" width="3" style="1" customWidth="1"/>
    <col min="14850" max="14850" width="13" style="1" customWidth="1"/>
    <col min="14851" max="14856" width="11.25" style="1" customWidth="1"/>
    <col min="14857" max="14857" width="7.625" style="1" customWidth="1"/>
    <col min="14858" max="14858" width="8.5" style="1" bestFit="1" customWidth="1"/>
    <col min="14859" max="15104" width="9" style="1"/>
    <col min="15105" max="15105" width="3" style="1" customWidth="1"/>
    <col min="15106" max="15106" width="13" style="1" customWidth="1"/>
    <col min="15107" max="15112" width="11.25" style="1" customWidth="1"/>
    <col min="15113" max="15113" width="7.625" style="1" customWidth="1"/>
    <col min="15114" max="15114" width="8.5" style="1" bestFit="1" customWidth="1"/>
    <col min="15115" max="15360" width="9" style="1"/>
    <col min="15361" max="15361" width="3" style="1" customWidth="1"/>
    <col min="15362" max="15362" width="13" style="1" customWidth="1"/>
    <col min="15363" max="15368" width="11.25" style="1" customWidth="1"/>
    <col min="15369" max="15369" width="7.625" style="1" customWidth="1"/>
    <col min="15370" max="15370" width="8.5" style="1" bestFit="1" customWidth="1"/>
    <col min="15371" max="15616" width="9" style="1"/>
    <col min="15617" max="15617" width="3" style="1" customWidth="1"/>
    <col min="15618" max="15618" width="13" style="1" customWidth="1"/>
    <col min="15619" max="15624" width="11.25" style="1" customWidth="1"/>
    <col min="15625" max="15625" width="7.625" style="1" customWidth="1"/>
    <col min="15626" max="15626" width="8.5" style="1" bestFit="1" customWidth="1"/>
    <col min="15627" max="15872" width="9" style="1"/>
    <col min="15873" max="15873" width="3" style="1" customWidth="1"/>
    <col min="15874" max="15874" width="13" style="1" customWidth="1"/>
    <col min="15875" max="15880" width="11.25" style="1" customWidth="1"/>
    <col min="15881" max="15881" width="7.625" style="1" customWidth="1"/>
    <col min="15882" max="15882" width="8.5" style="1" bestFit="1" customWidth="1"/>
    <col min="15883" max="16128" width="9" style="1"/>
    <col min="16129" max="16129" width="3" style="1" customWidth="1"/>
    <col min="16130" max="16130" width="13" style="1" customWidth="1"/>
    <col min="16131" max="16136" width="11.25" style="1" customWidth="1"/>
    <col min="16137" max="16137" width="7.625" style="1" customWidth="1"/>
    <col min="16138" max="16138" width="8.5" style="1" bestFit="1" customWidth="1"/>
    <col min="16139" max="16384" width="9" style="1"/>
  </cols>
  <sheetData>
    <row r="2" spans="1:11">
      <c r="A2" s="243"/>
      <c r="B2" s="244" t="s">
        <v>330</v>
      </c>
      <c r="C2" s="245"/>
      <c r="D2" s="246"/>
    </row>
    <row r="3" spans="1:11">
      <c r="A3" s="243"/>
      <c r="B3" s="247" t="s">
        <v>320</v>
      </c>
      <c r="C3" s="245"/>
      <c r="D3" s="246"/>
      <c r="F3" s="246"/>
      <c r="G3" s="246"/>
      <c r="H3" s="246" t="s">
        <v>316</v>
      </c>
    </row>
    <row r="4" spans="1:11">
      <c r="A4" s="243"/>
      <c r="B4" s="248" t="s">
        <v>100</v>
      </c>
      <c r="C4" s="249" t="s">
        <v>317</v>
      </c>
      <c r="D4" s="249" t="s">
        <v>331</v>
      </c>
      <c r="E4" s="250" t="s">
        <v>332</v>
      </c>
      <c r="F4" s="249" t="s">
        <v>255</v>
      </c>
      <c r="G4" s="249" t="s">
        <v>256</v>
      </c>
      <c r="H4" s="251" t="s">
        <v>257</v>
      </c>
      <c r="I4" s="2"/>
      <c r="J4" s="2"/>
      <c r="K4" s="2"/>
    </row>
    <row r="5" spans="1:11">
      <c r="A5" s="243"/>
      <c r="B5" s="252" t="s">
        <v>109</v>
      </c>
      <c r="C5" s="253">
        <f>C6+C7+C8+C9+C10+C11+C12+C13+C14+C15+C16+C17+C18</f>
        <v>324604</v>
      </c>
      <c r="D5" s="254">
        <f>D6+D7+D8+D9+D10+D11+D12+D13+D14+D15+D16+D17+D18</f>
        <v>334962</v>
      </c>
      <c r="E5" s="255">
        <f>E6+E7+E8+E9+E10+E11+E12+E13+E14+E15+E16+E17+E18</f>
        <v>306986</v>
      </c>
      <c r="F5" s="255">
        <v>307492</v>
      </c>
      <c r="G5" s="255">
        <v>270696</v>
      </c>
      <c r="H5" s="256">
        <f>SUM(H6:H18)</f>
        <v>306080</v>
      </c>
    </row>
    <row r="6" spans="1:11">
      <c r="A6" s="243"/>
      <c r="B6" s="257" t="s">
        <v>333</v>
      </c>
      <c r="C6" s="258">
        <v>23777</v>
      </c>
      <c r="D6" s="92">
        <v>21021</v>
      </c>
      <c r="E6" s="92">
        <v>24125</v>
      </c>
      <c r="F6" s="92">
        <v>17211</v>
      </c>
      <c r="G6" s="92">
        <v>14320</v>
      </c>
      <c r="H6" s="94">
        <v>15766</v>
      </c>
      <c r="I6" s="259"/>
    </row>
    <row r="7" spans="1:11">
      <c r="A7" s="243"/>
      <c r="B7" s="257" t="s">
        <v>334</v>
      </c>
      <c r="C7" s="258">
        <v>23818</v>
      </c>
      <c r="D7" s="92">
        <v>21898</v>
      </c>
      <c r="E7" s="92">
        <v>21729</v>
      </c>
      <c r="F7" s="92">
        <v>24278</v>
      </c>
      <c r="G7" s="92">
        <v>27101</v>
      </c>
      <c r="H7" s="94">
        <v>29258</v>
      </c>
    </row>
    <row r="8" spans="1:11">
      <c r="A8" s="243"/>
      <c r="B8" s="257" t="s">
        <v>335</v>
      </c>
      <c r="C8" s="258">
        <v>36402</v>
      </c>
      <c r="D8" s="92">
        <v>35479</v>
      </c>
      <c r="E8" s="92">
        <v>28301</v>
      </c>
      <c r="F8" s="92">
        <v>31161</v>
      </c>
      <c r="G8" s="92">
        <v>9459</v>
      </c>
      <c r="H8" s="94">
        <v>28258</v>
      </c>
    </row>
    <row r="9" spans="1:11" s="260" customFormat="1">
      <c r="A9" s="243"/>
      <c r="B9" s="257" t="s">
        <v>336</v>
      </c>
      <c r="C9" s="258">
        <v>30012</v>
      </c>
      <c r="D9" s="92">
        <v>34061</v>
      </c>
      <c r="E9" s="92">
        <v>31417</v>
      </c>
      <c r="F9" s="92">
        <v>31474</v>
      </c>
      <c r="G9" s="92">
        <v>29966</v>
      </c>
      <c r="H9" s="94">
        <v>37751</v>
      </c>
    </row>
    <row r="10" spans="1:11">
      <c r="A10" s="243"/>
      <c r="B10" s="257" t="s">
        <v>337</v>
      </c>
      <c r="C10" s="258">
        <v>20180</v>
      </c>
      <c r="D10" s="92">
        <v>24073</v>
      </c>
      <c r="E10" s="92">
        <v>26156</v>
      </c>
      <c r="F10" s="92">
        <v>26574</v>
      </c>
      <c r="G10" s="92">
        <v>28544</v>
      </c>
      <c r="H10" s="94">
        <v>32559</v>
      </c>
    </row>
    <row r="11" spans="1:11">
      <c r="A11" s="243"/>
      <c r="B11" s="257" t="s">
        <v>338</v>
      </c>
      <c r="C11" s="258">
        <v>18048</v>
      </c>
      <c r="D11" s="92">
        <v>27299</v>
      </c>
      <c r="E11" s="92">
        <v>23700</v>
      </c>
      <c r="F11" s="92">
        <v>20067</v>
      </c>
      <c r="G11" s="92">
        <v>19411</v>
      </c>
      <c r="H11" s="94">
        <v>20425</v>
      </c>
    </row>
    <row r="12" spans="1:11">
      <c r="A12" s="243"/>
      <c r="B12" s="257" t="s">
        <v>339</v>
      </c>
      <c r="C12" s="258">
        <v>19434</v>
      </c>
      <c r="D12" s="92">
        <v>29415</v>
      </c>
      <c r="E12" s="92">
        <v>25732</v>
      </c>
      <c r="F12" s="92">
        <v>25603</v>
      </c>
      <c r="G12" s="92">
        <v>18729</v>
      </c>
      <c r="H12" s="94">
        <v>21390</v>
      </c>
    </row>
    <row r="13" spans="1:11">
      <c r="A13" s="243"/>
      <c r="B13" s="257" t="s">
        <v>340</v>
      </c>
      <c r="C13" s="258">
        <v>22402</v>
      </c>
      <c r="D13" s="92">
        <v>21418</v>
      </c>
      <c r="E13" s="92">
        <v>22214</v>
      </c>
      <c r="F13" s="92">
        <v>27895</v>
      </c>
      <c r="G13" s="92">
        <v>27342</v>
      </c>
      <c r="H13" s="94">
        <v>23755</v>
      </c>
    </row>
    <row r="14" spans="1:11">
      <c r="A14" s="243"/>
      <c r="B14" s="257" t="s">
        <v>341</v>
      </c>
      <c r="C14" s="258">
        <v>27311</v>
      </c>
      <c r="D14" s="92">
        <v>26558</v>
      </c>
      <c r="E14" s="92">
        <v>24648</v>
      </c>
      <c r="F14" s="92">
        <v>22299</v>
      </c>
      <c r="G14" s="92">
        <v>22665</v>
      </c>
      <c r="H14" s="94">
        <v>23365</v>
      </c>
    </row>
    <row r="15" spans="1:11">
      <c r="A15" s="243"/>
      <c r="B15" s="257" t="s">
        <v>342</v>
      </c>
      <c r="C15" s="258">
        <v>24423</v>
      </c>
      <c r="D15" s="92">
        <v>20513</v>
      </c>
      <c r="E15" s="92">
        <v>18453</v>
      </c>
      <c r="F15" s="92">
        <v>17997</v>
      </c>
      <c r="G15" s="92">
        <v>16277</v>
      </c>
      <c r="H15" s="94">
        <v>15380</v>
      </c>
    </row>
    <row r="16" spans="1:11">
      <c r="A16" s="243"/>
      <c r="B16" s="257" t="s">
        <v>343</v>
      </c>
      <c r="C16" s="258">
        <v>28326</v>
      </c>
      <c r="D16" s="92">
        <v>23496</v>
      </c>
      <c r="E16" s="92">
        <v>21213</v>
      </c>
      <c r="F16" s="92">
        <v>20159</v>
      </c>
      <c r="G16" s="92">
        <v>20963</v>
      </c>
      <c r="H16" s="94">
        <v>20809</v>
      </c>
    </row>
    <row r="17" spans="1:11">
      <c r="A17" s="243"/>
      <c r="B17" s="257" t="s">
        <v>344</v>
      </c>
      <c r="C17" s="258">
        <v>27520</v>
      </c>
      <c r="D17" s="92">
        <v>25554</v>
      </c>
      <c r="E17" s="92">
        <v>20952</v>
      </c>
      <c r="F17" s="92">
        <v>24051</v>
      </c>
      <c r="G17" s="92">
        <v>18165</v>
      </c>
      <c r="H17" s="94">
        <v>18115</v>
      </c>
      <c r="I17" s="2"/>
      <c r="J17" s="2"/>
      <c r="K17" s="2"/>
    </row>
    <row r="18" spans="1:11">
      <c r="A18" s="243"/>
      <c r="B18" s="257" t="s">
        <v>345</v>
      </c>
      <c r="C18" s="258">
        <v>22951</v>
      </c>
      <c r="D18" s="92">
        <v>24177</v>
      </c>
      <c r="E18" s="261">
        <v>18346</v>
      </c>
      <c r="F18" s="261">
        <v>18723</v>
      </c>
      <c r="G18" s="261">
        <v>17754</v>
      </c>
      <c r="H18" s="262">
        <v>19249</v>
      </c>
      <c r="K18" s="2"/>
    </row>
    <row r="19" spans="1:11">
      <c r="B19" s="152"/>
      <c r="C19" s="58"/>
      <c r="D19" s="58"/>
      <c r="E19" s="58"/>
      <c r="F19" s="58"/>
      <c r="G19" s="58"/>
      <c r="H19" s="59"/>
      <c r="K19" s="2"/>
    </row>
    <row r="20" spans="1:11">
      <c r="B20" s="114" t="s">
        <v>346</v>
      </c>
      <c r="C20" s="114"/>
      <c r="D20" s="114"/>
      <c r="E20" s="114"/>
      <c r="K20" s="2"/>
    </row>
    <row r="21" spans="1:11">
      <c r="K21" s="2"/>
    </row>
    <row r="22" spans="1:11">
      <c r="K22" s="2"/>
    </row>
    <row r="23" spans="1:11">
      <c r="K23" s="2"/>
    </row>
    <row r="24" spans="1:11">
      <c r="K24" s="2"/>
    </row>
    <row r="25" spans="1:11">
      <c r="K25" s="2"/>
    </row>
    <row r="26" spans="1:11">
      <c r="K26" s="2"/>
    </row>
    <row r="27" spans="1:11">
      <c r="K27" s="2"/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sqref="A1:XFD1048576"/>
    </sheetView>
  </sheetViews>
  <sheetFormatPr defaultRowHeight="13.5"/>
  <cols>
    <col min="1" max="1" width="3.625" style="1" customWidth="1"/>
    <col min="2" max="2" width="12.25" style="1" customWidth="1"/>
    <col min="3" max="8" width="9.125" style="1" customWidth="1"/>
    <col min="9" max="10" width="10.5" style="1" customWidth="1"/>
    <col min="11" max="256" width="9" style="1"/>
    <col min="257" max="257" width="3.625" style="1" customWidth="1"/>
    <col min="258" max="258" width="12.25" style="1" customWidth="1"/>
    <col min="259" max="264" width="9.125" style="1" customWidth="1"/>
    <col min="265" max="266" width="10.5" style="1" customWidth="1"/>
    <col min="267" max="512" width="9" style="1"/>
    <col min="513" max="513" width="3.625" style="1" customWidth="1"/>
    <col min="514" max="514" width="12.25" style="1" customWidth="1"/>
    <col min="515" max="520" width="9.125" style="1" customWidth="1"/>
    <col min="521" max="522" width="10.5" style="1" customWidth="1"/>
    <col min="523" max="768" width="9" style="1"/>
    <col min="769" max="769" width="3.625" style="1" customWidth="1"/>
    <col min="770" max="770" width="12.25" style="1" customWidth="1"/>
    <col min="771" max="776" width="9.125" style="1" customWidth="1"/>
    <col min="777" max="778" width="10.5" style="1" customWidth="1"/>
    <col min="779" max="1024" width="9" style="1"/>
    <col min="1025" max="1025" width="3.625" style="1" customWidth="1"/>
    <col min="1026" max="1026" width="12.25" style="1" customWidth="1"/>
    <col min="1027" max="1032" width="9.125" style="1" customWidth="1"/>
    <col min="1033" max="1034" width="10.5" style="1" customWidth="1"/>
    <col min="1035" max="1280" width="9" style="1"/>
    <col min="1281" max="1281" width="3.625" style="1" customWidth="1"/>
    <col min="1282" max="1282" width="12.25" style="1" customWidth="1"/>
    <col min="1283" max="1288" width="9.125" style="1" customWidth="1"/>
    <col min="1289" max="1290" width="10.5" style="1" customWidth="1"/>
    <col min="1291" max="1536" width="9" style="1"/>
    <col min="1537" max="1537" width="3.625" style="1" customWidth="1"/>
    <col min="1538" max="1538" width="12.25" style="1" customWidth="1"/>
    <col min="1539" max="1544" width="9.125" style="1" customWidth="1"/>
    <col min="1545" max="1546" width="10.5" style="1" customWidth="1"/>
    <col min="1547" max="1792" width="9" style="1"/>
    <col min="1793" max="1793" width="3.625" style="1" customWidth="1"/>
    <col min="1794" max="1794" width="12.25" style="1" customWidth="1"/>
    <col min="1795" max="1800" width="9.125" style="1" customWidth="1"/>
    <col min="1801" max="1802" width="10.5" style="1" customWidth="1"/>
    <col min="1803" max="2048" width="9" style="1"/>
    <col min="2049" max="2049" width="3.625" style="1" customWidth="1"/>
    <col min="2050" max="2050" width="12.25" style="1" customWidth="1"/>
    <col min="2051" max="2056" width="9.125" style="1" customWidth="1"/>
    <col min="2057" max="2058" width="10.5" style="1" customWidth="1"/>
    <col min="2059" max="2304" width="9" style="1"/>
    <col min="2305" max="2305" width="3.625" style="1" customWidth="1"/>
    <col min="2306" max="2306" width="12.25" style="1" customWidth="1"/>
    <col min="2307" max="2312" width="9.125" style="1" customWidth="1"/>
    <col min="2313" max="2314" width="10.5" style="1" customWidth="1"/>
    <col min="2315" max="2560" width="9" style="1"/>
    <col min="2561" max="2561" width="3.625" style="1" customWidth="1"/>
    <col min="2562" max="2562" width="12.25" style="1" customWidth="1"/>
    <col min="2563" max="2568" width="9.125" style="1" customWidth="1"/>
    <col min="2569" max="2570" width="10.5" style="1" customWidth="1"/>
    <col min="2571" max="2816" width="9" style="1"/>
    <col min="2817" max="2817" width="3.625" style="1" customWidth="1"/>
    <col min="2818" max="2818" width="12.25" style="1" customWidth="1"/>
    <col min="2819" max="2824" width="9.125" style="1" customWidth="1"/>
    <col min="2825" max="2826" width="10.5" style="1" customWidth="1"/>
    <col min="2827" max="3072" width="9" style="1"/>
    <col min="3073" max="3073" width="3.625" style="1" customWidth="1"/>
    <col min="3074" max="3074" width="12.25" style="1" customWidth="1"/>
    <col min="3075" max="3080" width="9.125" style="1" customWidth="1"/>
    <col min="3081" max="3082" width="10.5" style="1" customWidth="1"/>
    <col min="3083" max="3328" width="9" style="1"/>
    <col min="3329" max="3329" width="3.625" style="1" customWidth="1"/>
    <col min="3330" max="3330" width="12.25" style="1" customWidth="1"/>
    <col min="3331" max="3336" width="9.125" style="1" customWidth="1"/>
    <col min="3337" max="3338" width="10.5" style="1" customWidth="1"/>
    <col min="3339" max="3584" width="9" style="1"/>
    <col min="3585" max="3585" width="3.625" style="1" customWidth="1"/>
    <col min="3586" max="3586" width="12.25" style="1" customWidth="1"/>
    <col min="3587" max="3592" width="9.125" style="1" customWidth="1"/>
    <col min="3593" max="3594" width="10.5" style="1" customWidth="1"/>
    <col min="3595" max="3840" width="9" style="1"/>
    <col min="3841" max="3841" width="3.625" style="1" customWidth="1"/>
    <col min="3842" max="3842" width="12.25" style="1" customWidth="1"/>
    <col min="3843" max="3848" width="9.125" style="1" customWidth="1"/>
    <col min="3849" max="3850" width="10.5" style="1" customWidth="1"/>
    <col min="3851" max="4096" width="9" style="1"/>
    <col min="4097" max="4097" width="3.625" style="1" customWidth="1"/>
    <col min="4098" max="4098" width="12.25" style="1" customWidth="1"/>
    <col min="4099" max="4104" width="9.125" style="1" customWidth="1"/>
    <col min="4105" max="4106" width="10.5" style="1" customWidth="1"/>
    <col min="4107" max="4352" width="9" style="1"/>
    <col min="4353" max="4353" width="3.625" style="1" customWidth="1"/>
    <col min="4354" max="4354" width="12.25" style="1" customWidth="1"/>
    <col min="4355" max="4360" width="9.125" style="1" customWidth="1"/>
    <col min="4361" max="4362" width="10.5" style="1" customWidth="1"/>
    <col min="4363" max="4608" width="9" style="1"/>
    <col min="4609" max="4609" width="3.625" style="1" customWidth="1"/>
    <col min="4610" max="4610" width="12.25" style="1" customWidth="1"/>
    <col min="4611" max="4616" width="9.125" style="1" customWidth="1"/>
    <col min="4617" max="4618" width="10.5" style="1" customWidth="1"/>
    <col min="4619" max="4864" width="9" style="1"/>
    <col min="4865" max="4865" width="3.625" style="1" customWidth="1"/>
    <col min="4866" max="4866" width="12.25" style="1" customWidth="1"/>
    <col min="4867" max="4872" width="9.125" style="1" customWidth="1"/>
    <col min="4873" max="4874" width="10.5" style="1" customWidth="1"/>
    <col min="4875" max="5120" width="9" style="1"/>
    <col min="5121" max="5121" width="3.625" style="1" customWidth="1"/>
    <col min="5122" max="5122" width="12.25" style="1" customWidth="1"/>
    <col min="5123" max="5128" width="9.125" style="1" customWidth="1"/>
    <col min="5129" max="5130" width="10.5" style="1" customWidth="1"/>
    <col min="5131" max="5376" width="9" style="1"/>
    <col min="5377" max="5377" width="3.625" style="1" customWidth="1"/>
    <col min="5378" max="5378" width="12.25" style="1" customWidth="1"/>
    <col min="5379" max="5384" width="9.125" style="1" customWidth="1"/>
    <col min="5385" max="5386" width="10.5" style="1" customWidth="1"/>
    <col min="5387" max="5632" width="9" style="1"/>
    <col min="5633" max="5633" width="3.625" style="1" customWidth="1"/>
    <col min="5634" max="5634" width="12.25" style="1" customWidth="1"/>
    <col min="5635" max="5640" width="9.125" style="1" customWidth="1"/>
    <col min="5641" max="5642" width="10.5" style="1" customWidth="1"/>
    <col min="5643" max="5888" width="9" style="1"/>
    <col min="5889" max="5889" width="3.625" style="1" customWidth="1"/>
    <col min="5890" max="5890" width="12.25" style="1" customWidth="1"/>
    <col min="5891" max="5896" width="9.125" style="1" customWidth="1"/>
    <col min="5897" max="5898" width="10.5" style="1" customWidth="1"/>
    <col min="5899" max="6144" width="9" style="1"/>
    <col min="6145" max="6145" width="3.625" style="1" customWidth="1"/>
    <col min="6146" max="6146" width="12.25" style="1" customWidth="1"/>
    <col min="6147" max="6152" width="9.125" style="1" customWidth="1"/>
    <col min="6153" max="6154" width="10.5" style="1" customWidth="1"/>
    <col min="6155" max="6400" width="9" style="1"/>
    <col min="6401" max="6401" width="3.625" style="1" customWidth="1"/>
    <col min="6402" max="6402" width="12.25" style="1" customWidth="1"/>
    <col min="6403" max="6408" width="9.125" style="1" customWidth="1"/>
    <col min="6409" max="6410" width="10.5" style="1" customWidth="1"/>
    <col min="6411" max="6656" width="9" style="1"/>
    <col min="6657" max="6657" width="3.625" style="1" customWidth="1"/>
    <col min="6658" max="6658" width="12.25" style="1" customWidth="1"/>
    <col min="6659" max="6664" width="9.125" style="1" customWidth="1"/>
    <col min="6665" max="6666" width="10.5" style="1" customWidth="1"/>
    <col min="6667" max="6912" width="9" style="1"/>
    <col min="6913" max="6913" width="3.625" style="1" customWidth="1"/>
    <col min="6914" max="6914" width="12.25" style="1" customWidth="1"/>
    <col min="6915" max="6920" width="9.125" style="1" customWidth="1"/>
    <col min="6921" max="6922" width="10.5" style="1" customWidth="1"/>
    <col min="6923" max="7168" width="9" style="1"/>
    <col min="7169" max="7169" width="3.625" style="1" customWidth="1"/>
    <col min="7170" max="7170" width="12.25" style="1" customWidth="1"/>
    <col min="7171" max="7176" width="9.125" style="1" customWidth="1"/>
    <col min="7177" max="7178" width="10.5" style="1" customWidth="1"/>
    <col min="7179" max="7424" width="9" style="1"/>
    <col min="7425" max="7425" width="3.625" style="1" customWidth="1"/>
    <col min="7426" max="7426" width="12.25" style="1" customWidth="1"/>
    <col min="7427" max="7432" width="9.125" style="1" customWidth="1"/>
    <col min="7433" max="7434" width="10.5" style="1" customWidth="1"/>
    <col min="7435" max="7680" width="9" style="1"/>
    <col min="7681" max="7681" width="3.625" style="1" customWidth="1"/>
    <col min="7682" max="7682" width="12.25" style="1" customWidth="1"/>
    <col min="7683" max="7688" width="9.125" style="1" customWidth="1"/>
    <col min="7689" max="7690" width="10.5" style="1" customWidth="1"/>
    <col min="7691" max="7936" width="9" style="1"/>
    <col min="7937" max="7937" width="3.625" style="1" customWidth="1"/>
    <col min="7938" max="7938" width="12.25" style="1" customWidth="1"/>
    <col min="7939" max="7944" width="9.125" style="1" customWidth="1"/>
    <col min="7945" max="7946" width="10.5" style="1" customWidth="1"/>
    <col min="7947" max="8192" width="9" style="1"/>
    <col min="8193" max="8193" width="3.625" style="1" customWidth="1"/>
    <col min="8194" max="8194" width="12.25" style="1" customWidth="1"/>
    <col min="8195" max="8200" width="9.125" style="1" customWidth="1"/>
    <col min="8201" max="8202" width="10.5" style="1" customWidth="1"/>
    <col min="8203" max="8448" width="9" style="1"/>
    <col min="8449" max="8449" width="3.625" style="1" customWidth="1"/>
    <col min="8450" max="8450" width="12.25" style="1" customWidth="1"/>
    <col min="8451" max="8456" width="9.125" style="1" customWidth="1"/>
    <col min="8457" max="8458" width="10.5" style="1" customWidth="1"/>
    <col min="8459" max="8704" width="9" style="1"/>
    <col min="8705" max="8705" width="3.625" style="1" customWidth="1"/>
    <col min="8706" max="8706" width="12.25" style="1" customWidth="1"/>
    <col min="8707" max="8712" width="9.125" style="1" customWidth="1"/>
    <col min="8713" max="8714" width="10.5" style="1" customWidth="1"/>
    <col min="8715" max="8960" width="9" style="1"/>
    <col min="8961" max="8961" width="3.625" style="1" customWidth="1"/>
    <col min="8962" max="8962" width="12.25" style="1" customWidth="1"/>
    <col min="8963" max="8968" width="9.125" style="1" customWidth="1"/>
    <col min="8969" max="8970" width="10.5" style="1" customWidth="1"/>
    <col min="8971" max="9216" width="9" style="1"/>
    <col min="9217" max="9217" width="3.625" style="1" customWidth="1"/>
    <col min="9218" max="9218" width="12.25" style="1" customWidth="1"/>
    <col min="9219" max="9224" width="9.125" style="1" customWidth="1"/>
    <col min="9225" max="9226" width="10.5" style="1" customWidth="1"/>
    <col min="9227" max="9472" width="9" style="1"/>
    <col min="9473" max="9473" width="3.625" style="1" customWidth="1"/>
    <col min="9474" max="9474" width="12.25" style="1" customWidth="1"/>
    <col min="9475" max="9480" width="9.125" style="1" customWidth="1"/>
    <col min="9481" max="9482" width="10.5" style="1" customWidth="1"/>
    <col min="9483" max="9728" width="9" style="1"/>
    <col min="9729" max="9729" width="3.625" style="1" customWidth="1"/>
    <col min="9730" max="9730" width="12.25" style="1" customWidth="1"/>
    <col min="9731" max="9736" width="9.125" style="1" customWidth="1"/>
    <col min="9737" max="9738" width="10.5" style="1" customWidth="1"/>
    <col min="9739" max="9984" width="9" style="1"/>
    <col min="9985" max="9985" width="3.625" style="1" customWidth="1"/>
    <col min="9986" max="9986" width="12.25" style="1" customWidth="1"/>
    <col min="9987" max="9992" width="9.125" style="1" customWidth="1"/>
    <col min="9993" max="9994" width="10.5" style="1" customWidth="1"/>
    <col min="9995" max="10240" width="9" style="1"/>
    <col min="10241" max="10241" width="3.625" style="1" customWidth="1"/>
    <col min="10242" max="10242" width="12.25" style="1" customWidth="1"/>
    <col min="10243" max="10248" width="9.125" style="1" customWidth="1"/>
    <col min="10249" max="10250" width="10.5" style="1" customWidth="1"/>
    <col min="10251" max="10496" width="9" style="1"/>
    <col min="10497" max="10497" width="3.625" style="1" customWidth="1"/>
    <col min="10498" max="10498" width="12.25" style="1" customWidth="1"/>
    <col min="10499" max="10504" width="9.125" style="1" customWidth="1"/>
    <col min="10505" max="10506" width="10.5" style="1" customWidth="1"/>
    <col min="10507" max="10752" width="9" style="1"/>
    <col min="10753" max="10753" width="3.625" style="1" customWidth="1"/>
    <col min="10754" max="10754" width="12.25" style="1" customWidth="1"/>
    <col min="10755" max="10760" width="9.125" style="1" customWidth="1"/>
    <col min="10761" max="10762" width="10.5" style="1" customWidth="1"/>
    <col min="10763" max="11008" width="9" style="1"/>
    <col min="11009" max="11009" width="3.625" style="1" customWidth="1"/>
    <col min="11010" max="11010" width="12.25" style="1" customWidth="1"/>
    <col min="11011" max="11016" width="9.125" style="1" customWidth="1"/>
    <col min="11017" max="11018" width="10.5" style="1" customWidth="1"/>
    <col min="11019" max="11264" width="9" style="1"/>
    <col min="11265" max="11265" width="3.625" style="1" customWidth="1"/>
    <col min="11266" max="11266" width="12.25" style="1" customWidth="1"/>
    <col min="11267" max="11272" width="9.125" style="1" customWidth="1"/>
    <col min="11273" max="11274" width="10.5" style="1" customWidth="1"/>
    <col min="11275" max="11520" width="9" style="1"/>
    <col min="11521" max="11521" width="3.625" style="1" customWidth="1"/>
    <col min="11522" max="11522" width="12.25" style="1" customWidth="1"/>
    <col min="11523" max="11528" width="9.125" style="1" customWidth="1"/>
    <col min="11529" max="11530" width="10.5" style="1" customWidth="1"/>
    <col min="11531" max="11776" width="9" style="1"/>
    <col min="11777" max="11777" width="3.625" style="1" customWidth="1"/>
    <col min="11778" max="11778" width="12.25" style="1" customWidth="1"/>
    <col min="11779" max="11784" width="9.125" style="1" customWidth="1"/>
    <col min="11785" max="11786" width="10.5" style="1" customWidth="1"/>
    <col min="11787" max="12032" width="9" style="1"/>
    <col min="12033" max="12033" width="3.625" style="1" customWidth="1"/>
    <col min="12034" max="12034" width="12.25" style="1" customWidth="1"/>
    <col min="12035" max="12040" width="9.125" style="1" customWidth="1"/>
    <col min="12041" max="12042" width="10.5" style="1" customWidth="1"/>
    <col min="12043" max="12288" width="9" style="1"/>
    <col min="12289" max="12289" width="3.625" style="1" customWidth="1"/>
    <col min="12290" max="12290" width="12.25" style="1" customWidth="1"/>
    <col min="12291" max="12296" width="9.125" style="1" customWidth="1"/>
    <col min="12297" max="12298" width="10.5" style="1" customWidth="1"/>
    <col min="12299" max="12544" width="9" style="1"/>
    <col min="12545" max="12545" width="3.625" style="1" customWidth="1"/>
    <col min="12546" max="12546" width="12.25" style="1" customWidth="1"/>
    <col min="12547" max="12552" width="9.125" style="1" customWidth="1"/>
    <col min="12553" max="12554" width="10.5" style="1" customWidth="1"/>
    <col min="12555" max="12800" width="9" style="1"/>
    <col min="12801" max="12801" width="3.625" style="1" customWidth="1"/>
    <col min="12802" max="12802" width="12.25" style="1" customWidth="1"/>
    <col min="12803" max="12808" width="9.125" style="1" customWidth="1"/>
    <col min="12809" max="12810" width="10.5" style="1" customWidth="1"/>
    <col min="12811" max="13056" width="9" style="1"/>
    <col min="13057" max="13057" width="3.625" style="1" customWidth="1"/>
    <col min="13058" max="13058" width="12.25" style="1" customWidth="1"/>
    <col min="13059" max="13064" width="9.125" style="1" customWidth="1"/>
    <col min="13065" max="13066" width="10.5" style="1" customWidth="1"/>
    <col min="13067" max="13312" width="9" style="1"/>
    <col min="13313" max="13313" width="3.625" style="1" customWidth="1"/>
    <col min="13314" max="13314" width="12.25" style="1" customWidth="1"/>
    <col min="13315" max="13320" width="9.125" style="1" customWidth="1"/>
    <col min="13321" max="13322" width="10.5" style="1" customWidth="1"/>
    <col min="13323" max="13568" width="9" style="1"/>
    <col min="13569" max="13569" width="3.625" style="1" customWidth="1"/>
    <col min="13570" max="13570" width="12.25" style="1" customWidth="1"/>
    <col min="13571" max="13576" width="9.125" style="1" customWidth="1"/>
    <col min="13577" max="13578" width="10.5" style="1" customWidth="1"/>
    <col min="13579" max="13824" width="9" style="1"/>
    <col min="13825" max="13825" width="3.625" style="1" customWidth="1"/>
    <col min="13826" max="13826" width="12.25" style="1" customWidth="1"/>
    <col min="13827" max="13832" width="9.125" style="1" customWidth="1"/>
    <col min="13833" max="13834" width="10.5" style="1" customWidth="1"/>
    <col min="13835" max="14080" width="9" style="1"/>
    <col min="14081" max="14081" width="3.625" style="1" customWidth="1"/>
    <col min="14082" max="14082" width="12.25" style="1" customWidth="1"/>
    <col min="14083" max="14088" width="9.125" style="1" customWidth="1"/>
    <col min="14089" max="14090" width="10.5" style="1" customWidth="1"/>
    <col min="14091" max="14336" width="9" style="1"/>
    <col min="14337" max="14337" width="3.625" style="1" customWidth="1"/>
    <col min="14338" max="14338" width="12.25" style="1" customWidth="1"/>
    <col min="14339" max="14344" width="9.125" style="1" customWidth="1"/>
    <col min="14345" max="14346" width="10.5" style="1" customWidth="1"/>
    <col min="14347" max="14592" width="9" style="1"/>
    <col min="14593" max="14593" width="3.625" style="1" customWidth="1"/>
    <col min="14594" max="14594" width="12.25" style="1" customWidth="1"/>
    <col min="14595" max="14600" width="9.125" style="1" customWidth="1"/>
    <col min="14601" max="14602" width="10.5" style="1" customWidth="1"/>
    <col min="14603" max="14848" width="9" style="1"/>
    <col min="14849" max="14849" width="3.625" style="1" customWidth="1"/>
    <col min="14850" max="14850" width="12.25" style="1" customWidth="1"/>
    <col min="14851" max="14856" width="9.125" style="1" customWidth="1"/>
    <col min="14857" max="14858" width="10.5" style="1" customWidth="1"/>
    <col min="14859" max="15104" width="9" style="1"/>
    <col min="15105" max="15105" width="3.625" style="1" customWidth="1"/>
    <col min="15106" max="15106" width="12.25" style="1" customWidth="1"/>
    <col min="15107" max="15112" width="9.125" style="1" customWidth="1"/>
    <col min="15113" max="15114" width="10.5" style="1" customWidth="1"/>
    <col min="15115" max="15360" width="9" style="1"/>
    <col min="15361" max="15361" width="3.625" style="1" customWidth="1"/>
    <col min="15362" max="15362" width="12.25" style="1" customWidth="1"/>
    <col min="15363" max="15368" width="9.125" style="1" customWidth="1"/>
    <col min="15369" max="15370" width="10.5" style="1" customWidth="1"/>
    <col min="15371" max="15616" width="9" style="1"/>
    <col min="15617" max="15617" width="3.625" style="1" customWidth="1"/>
    <col min="15618" max="15618" width="12.25" style="1" customWidth="1"/>
    <col min="15619" max="15624" width="9.125" style="1" customWidth="1"/>
    <col min="15625" max="15626" width="10.5" style="1" customWidth="1"/>
    <col min="15627" max="15872" width="9" style="1"/>
    <col min="15873" max="15873" width="3.625" style="1" customWidth="1"/>
    <col min="15874" max="15874" width="12.25" style="1" customWidth="1"/>
    <col min="15875" max="15880" width="9.125" style="1" customWidth="1"/>
    <col min="15881" max="15882" width="10.5" style="1" customWidth="1"/>
    <col min="15883" max="16128" width="9" style="1"/>
    <col min="16129" max="16129" width="3.625" style="1" customWidth="1"/>
    <col min="16130" max="16130" width="12.25" style="1" customWidth="1"/>
    <col min="16131" max="16136" width="9.125" style="1" customWidth="1"/>
    <col min="16137" max="16138" width="10.5" style="1" customWidth="1"/>
    <col min="16139" max="16384" width="9" style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36" t="s">
        <v>347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3"/>
      <c r="C3" s="3"/>
      <c r="D3" s="3"/>
      <c r="E3" s="3"/>
      <c r="F3" s="3"/>
      <c r="G3" s="3"/>
      <c r="H3" s="3"/>
      <c r="I3" s="393" t="s">
        <v>348</v>
      </c>
      <c r="J3" s="393"/>
    </row>
    <row r="4" spans="1:10">
      <c r="A4" s="2"/>
      <c r="B4" s="354" t="s">
        <v>349</v>
      </c>
      <c r="C4" s="339" t="s">
        <v>350</v>
      </c>
      <c r="D4" s="341"/>
      <c r="E4" s="339" t="s">
        <v>351</v>
      </c>
      <c r="F4" s="341"/>
      <c r="G4" s="339" t="s">
        <v>352</v>
      </c>
      <c r="H4" s="341"/>
      <c r="I4" s="339" t="s">
        <v>353</v>
      </c>
      <c r="J4" s="341"/>
    </row>
    <row r="5" spans="1:10">
      <c r="A5" s="2"/>
      <c r="B5" s="338"/>
      <c r="C5" s="11" t="s">
        <v>354</v>
      </c>
      <c r="D5" s="80" t="s">
        <v>355</v>
      </c>
      <c r="E5" s="11" t="s">
        <v>354</v>
      </c>
      <c r="F5" s="80" t="s">
        <v>355</v>
      </c>
      <c r="G5" s="11" t="s">
        <v>354</v>
      </c>
      <c r="H5" s="80" t="s">
        <v>355</v>
      </c>
      <c r="I5" s="11" t="s">
        <v>354</v>
      </c>
      <c r="J5" s="82" t="s">
        <v>355</v>
      </c>
    </row>
    <row r="6" spans="1:10">
      <c r="A6" s="2"/>
      <c r="B6" s="13"/>
      <c r="C6" s="14"/>
      <c r="D6" s="14"/>
      <c r="E6" s="14"/>
      <c r="F6" s="14"/>
      <c r="G6" s="14"/>
      <c r="H6" s="14"/>
      <c r="I6" s="14"/>
      <c r="J6" s="15"/>
    </row>
    <row r="7" spans="1:10">
      <c r="A7" s="2"/>
      <c r="B7" s="88" t="s">
        <v>317</v>
      </c>
      <c r="C7" s="263">
        <f>SUM(E7+G7+I7+C18+E18+G18+I18+C29+G29+I29)</f>
        <v>14367</v>
      </c>
      <c r="D7" s="263">
        <f>SUM(F7+H7+J7+D18+F18+H18+J18+D29+E29+H29+J29)</f>
        <v>518487</v>
      </c>
      <c r="E7" s="263">
        <v>1393</v>
      </c>
      <c r="F7" s="263">
        <v>51191</v>
      </c>
      <c r="G7" s="263">
        <v>1032</v>
      </c>
      <c r="H7" s="263">
        <v>84704</v>
      </c>
      <c r="I7" s="263">
        <v>1779</v>
      </c>
      <c r="J7" s="264">
        <v>18712</v>
      </c>
    </row>
    <row r="8" spans="1:10">
      <c r="A8" s="2"/>
      <c r="B8" s="88" t="s">
        <v>331</v>
      </c>
      <c r="C8" s="92">
        <f>SUM(E8+G8+I8+C19+E19+G19+I19+C30+G30+I30+C41)</f>
        <v>15626</v>
      </c>
      <c r="D8" s="92">
        <f>SUM(F8+H8+J8+D19+F19+H19+J19+D30+E30+H30+J30+D41)</f>
        <v>565040</v>
      </c>
      <c r="E8" s="68">
        <v>1403</v>
      </c>
      <c r="F8" s="68">
        <v>51139</v>
      </c>
      <c r="G8" s="68">
        <v>1021</v>
      </c>
      <c r="H8" s="68">
        <v>79662</v>
      </c>
      <c r="I8" s="68">
        <v>1585</v>
      </c>
      <c r="J8" s="115">
        <v>19323</v>
      </c>
    </row>
    <row r="9" spans="1:10">
      <c r="A9" s="2"/>
      <c r="B9" s="88" t="s">
        <v>332</v>
      </c>
      <c r="C9" s="63">
        <f>E9+G9+I9+C20+E20+G20+I20+C31+G31+I31+C42</f>
        <v>15914</v>
      </c>
      <c r="D9" s="63">
        <f>F9+H9+J9+D20+F20+H20+J20+D31+E31+H31+J31+D42</f>
        <v>530121</v>
      </c>
      <c r="E9" s="63">
        <v>1358</v>
      </c>
      <c r="F9" s="63">
        <v>54339</v>
      </c>
      <c r="G9" s="63">
        <v>808</v>
      </c>
      <c r="H9" s="63">
        <v>78611</v>
      </c>
      <c r="I9" s="63">
        <v>1986</v>
      </c>
      <c r="J9" s="265">
        <v>22337</v>
      </c>
    </row>
    <row r="10" spans="1:10">
      <c r="A10" s="2"/>
      <c r="B10" s="88" t="s">
        <v>255</v>
      </c>
      <c r="C10" s="63">
        <f>SUM(E10+G10+I10+C21+E21+G21+I21+C32+G32+I32+C43)</f>
        <v>16756</v>
      </c>
      <c r="D10" s="63">
        <f>SUM(F10+H10+J10+D21+F21+H21+J21+D32+E32+H32+J32+D43)</f>
        <v>553636</v>
      </c>
      <c r="E10" s="63">
        <v>1366</v>
      </c>
      <c r="F10" s="63">
        <v>57327</v>
      </c>
      <c r="G10" s="63">
        <v>860</v>
      </c>
      <c r="H10" s="63">
        <v>94758</v>
      </c>
      <c r="I10" s="63">
        <v>2070</v>
      </c>
      <c r="J10" s="265">
        <v>21797</v>
      </c>
    </row>
    <row r="11" spans="1:10">
      <c r="A11" s="2"/>
      <c r="B11" s="88" t="s">
        <v>256</v>
      </c>
      <c r="C11" s="63">
        <f>SUM(E11+G11+I11+C22+E22+G22+I22+C33+G33+I33+C44)</f>
        <v>14490</v>
      </c>
      <c r="D11" s="63">
        <f>SUM(F11+H11+J11+D22+F22+H22+J22+D33+E33+H33+J33+D44)</f>
        <v>521519</v>
      </c>
      <c r="E11" s="63">
        <v>1633</v>
      </c>
      <c r="F11" s="63">
        <v>74306</v>
      </c>
      <c r="G11" s="63">
        <v>924</v>
      </c>
      <c r="H11" s="63">
        <v>98037</v>
      </c>
      <c r="I11" s="63">
        <v>2367</v>
      </c>
      <c r="J11" s="265">
        <v>21644</v>
      </c>
    </row>
    <row r="12" spans="1:10">
      <c r="A12" s="2"/>
      <c r="B12" s="88" t="s">
        <v>257</v>
      </c>
      <c r="C12" s="63">
        <f>SUM(E12+G12+I12+C23+E23+G23+I23+C34+G34+I34+C45)</f>
        <v>17823</v>
      </c>
      <c r="D12" s="63">
        <f>SUM(F12+H12+J12+D23+F23+H23+J23+D34+E34+H34+J34+D45)</f>
        <v>568030</v>
      </c>
      <c r="E12" s="63">
        <v>1564</v>
      </c>
      <c r="F12" s="63">
        <v>58724</v>
      </c>
      <c r="G12" s="63">
        <v>972</v>
      </c>
      <c r="H12" s="63">
        <v>115258</v>
      </c>
      <c r="I12" s="63">
        <v>2344</v>
      </c>
      <c r="J12" s="265">
        <v>20776</v>
      </c>
    </row>
    <row r="13" spans="1:10">
      <c r="A13" s="2"/>
      <c r="B13" s="12"/>
      <c r="C13" s="3"/>
      <c r="D13" s="3"/>
      <c r="E13" s="3"/>
      <c r="F13" s="3"/>
      <c r="G13" s="3"/>
      <c r="H13" s="3"/>
      <c r="I13" s="3"/>
      <c r="J13" s="35"/>
    </row>
    <row r="14" spans="1:10">
      <c r="A14" s="2"/>
      <c r="B14" s="80"/>
      <c r="C14" s="3"/>
      <c r="D14" s="3"/>
      <c r="E14" s="3"/>
      <c r="F14" s="3"/>
      <c r="G14" s="3"/>
      <c r="H14" s="3"/>
      <c r="I14" s="3"/>
      <c r="J14" s="3"/>
    </row>
    <row r="15" spans="1:10">
      <c r="A15" s="2"/>
      <c r="B15" s="354" t="s">
        <v>349</v>
      </c>
      <c r="C15" s="339" t="s">
        <v>356</v>
      </c>
      <c r="D15" s="341"/>
      <c r="E15" s="392" t="s">
        <v>357</v>
      </c>
      <c r="F15" s="392"/>
      <c r="G15" s="339" t="s">
        <v>358</v>
      </c>
      <c r="H15" s="341"/>
      <c r="I15" s="339" t="s">
        <v>359</v>
      </c>
      <c r="J15" s="341"/>
    </row>
    <row r="16" spans="1:10">
      <c r="A16" s="2"/>
      <c r="B16" s="338"/>
      <c r="C16" s="11" t="s">
        <v>354</v>
      </c>
      <c r="D16" s="80" t="s">
        <v>355</v>
      </c>
      <c r="E16" s="12" t="s">
        <v>354</v>
      </c>
      <c r="F16" s="80" t="s">
        <v>355</v>
      </c>
      <c r="G16" s="11" t="s">
        <v>354</v>
      </c>
      <c r="H16" s="80" t="s">
        <v>355</v>
      </c>
      <c r="I16" s="11" t="s">
        <v>354</v>
      </c>
      <c r="J16" s="82" t="s">
        <v>355</v>
      </c>
    </row>
    <row r="17" spans="1:12">
      <c r="A17" s="2"/>
      <c r="B17" s="77"/>
      <c r="C17" s="14"/>
      <c r="D17" s="14"/>
      <c r="E17" s="14"/>
      <c r="F17" s="14"/>
      <c r="G17" s="14"/>
      <c r="H17" s="14"/>
      <c r="I17" s="14"/>
      <c r="J17" s="15"/>
      <c r="L17" s="266"/>
    </row>
    <row r="18" spans="1:12">
      <c r="A18" s="2"/>
      <c r="B18" s="88" t="s">
        <v>317</v>
      </c>
      <c r="C18" s="267">
        <v>2405</v>
      </c>
      <c r="D18" s="267">
        <v>108254</v>
      </c>
      <c r="E18" s="268">
        <v>1110</v>
      </c>
      <c r="F18" s="267">
        <v>30873</v>
      </c>
      <c r="G18" s="267">
        <v>344</v>
      </c>
      <c r="H18" s="267">
        <v>24459</v>
      </c>
      <c r="I18" s="267">
        <v>602</v>
      </c>
      <c r="J18" s="269">
        <v>29762</v>
      </c>
    </row>
    <row r="19" spans="1:12">
      <c r="A19" s="2"/>
      <c r="B19" s="88" t="s">
        <v>331</v>
      </c>
      <c r="C19" s="63">
        <v>3052</v>
      </c>
      <c r="D19" s="63">
        <v>119962</v>
      </c>
      <c r="E19" s="267">
        <v>1245</v>
      </c>
      <c r="F19" s="63">
        <v>39189</v>
      </c>
      <c r="G19" s="63">
        <v>380</v>
      </c>
      <c r="H19" s="63">
        <v>27528</v>
      </c>
      <c r="I19" s="63">
        <v>668</v>
      </c>
      <c r="J19" s="265">
        <v>32208</v>
      </c>
    </row>
    <row r="20" spans="1:12">
      <c r="A20" s="2"/>
      <c r="B20" s="88" t="s">
        <v>332</v>
      </c>
      <c r="C20" s="63">
        <v>3449</v>
      </c>
      <c r="D20" s="63">
        <v>112616</v>
      </c>
      <c r="E20" s="63">
        <v>1229</v>
      </c>
      <c r="F20" s="63">
        <v>38553</v>
      </c>
      <c r="G20" s="63">
        <v>350</v>
      </c>
      <c r="H20" s="63">
        <v>23580</v>
      </c>
      <c r="I20" s="63">
        <v>631</v>
      </c>
      <c r="J20" s="265">
        <v>31495</v>
      </c>
    </row>
    <row r="21" spans="1:12">
      <c r="A21" s="2"/>
      <c r="B21" s="88" t="s">
        <v>255</v>
      </c>
      <c r="C21" s="63">
        <v>4353</v>
      </c>
      <c r="D21" s="63">
        <v>113370</v>
      </c>
      <c r="E21" s="63">
        <v>1142</v>
      </c>
      <c r="F21" s="63">
        <v>38659</v>
      </c>
      <c r="G21" s="63">
        <v>294</v>
      </c>
      <c r="H21" s="63">
        <v>18833</v>
      </c>
      <c r="I21" s="63">
        <v>632</v>
      </c>
      <c r="J21" s="265">
        <v>35553</v>
      </c>
    </row>
    <row r="22" spans="1:12">
      <c r="A22" s="2"/>
      <c r="B22" s="88" t="s">
        <v>256</v>
      </c>
      <c r="C22" s="63">
        <v>868</v>
      </c>
      <c r="D22" s="63">
        <v>44269</v>
      </c>
      <c r="E22" s="63">
        <v>1614</v>
      </c>
      <c r="F22" s="63">
        <v>42265</v>
      </c>
      <c r="G22" s="63">
        <v>331</v>
      </c>
      <c r="H22" s="63">
        <v>26788</v>
      </c>
      <c r="I22" s="63">
        <v>630</v>
      </c>
      <c r="J22" s="265">
        <v>36251</v>
      </c>
    </row>
    <row r="23" spans="1:12">
      <c r="A23" s="2"/>
      <c r="B23" s="88" t="s">
        <v>257</v>
      </c>
      <c r="C23" s="63">
        <v>3412</v>
      </c>
      <c r="D23" s="63">
        <v>108011</v>
      </c>
      <c r="E23" s="63">
        <v>1546</v>
      </c>
      <c r="F23" s="63">
        <v>40097</v>
      </c>
      <c r="G23" s="63">
        <v>332</v>
      </c>
      <c r="H23" s="63">
        <v>27293</v>
      </c>
      <c r="I23" s="63">
        <v>459</v>
      </c>
      <c r="J23" s="265">
        <v>29313</v>
      </c>
    </row>
    <row r="24" spans="1:12">
      <c r="A24" s="2"/>
      <c r="B24" s="12"/>
      <c r="C24" s="3"/>
      <c r="D24" s="3"/>
      <c r="E24" s="3"/>
      <c r="F24" s="3"/>
      <c r="G24" s="3"/>
      <c r="H24" s="3"/>
      <c r="I24" s="3"/>
      <c r="J24" s="35"/>
    </row>
    <row r="25" spans="1:12">
      <c r="A25" s="2"/>
      <c r="B25" s="80"/>
      <c r="C25" s="3"/>
      <c r="D25" s="3"/>
      <c r="E25" s="3"/>
      <c r="F25" s="3"/>
      <c r="G25" s="3"/>
      <c r="H25" s="3"/>
      <c r="I25" s="14"/>
      <c r="J25" s="14"/>
    </row>
    <row r="26" spans="1:12">
      <c r="A26" s="2"/>
      <c r="B26" s="354" t="s">
        <v>349</v>
      </c>
      <c r="C26" s="339" t="s">
        <v>360</v>
      </c>
      <c r="D26" s="341"/>
      <c r="E26" s="339" t="s">
        <v>361</v>
      </c>
      <c r="F26" s="341"/>
      <c r="G26" s="339" t="s">
        <v>362</v>
      </c>
      <c r="H26" s="341"/>
      <c r="I26" s="270" t="s">
        <v>363</v>
      </c>
      <c r="J26" s="214"/>
    </row>
    <row r="27" spans="1:12">
      <c r="A27" s="2"/>
      <c r="B27" s="338"/>
      <c r="C27" s="11" t="s">
        <v>354</v>
      </c>
      <c r="D27" s="80" t="s">
        <v>355</v>
      </c>
      <c r="E27" s="339" t="s">
        <v>364</v>
      </c>
      <c r="F27" s="341"/>
      <c r="G27" s="11" t="s">
        <v>354</v>
      </c>
      <c r="H27" s="80" t="s">
        <v>355</v>
      </c>
      <c r="I27" s="11" t="s">
        <v>354</v>
      </c>
      <c r="J27" s="271" t="s">
        <v>355</v>
      </c>
    </row>
    <row r="28" spans="1:12">
      <c r="A28" s="2"/>
      <c r="B28" s="77"/>
      <c r="C28" s="14"/>
      <c r="D28" s="14"/>
      <c r="E28" s="14"/>
      <c r="F28" s="14"/>
      <c r="G28" s="14"/>
      <c r="H28" s="14"/>
      <c r="I28" s="14"/>
      <c r="J28" s="15"/>
    </row>
    <row r="29" spans="1:12">
      <c r="A29" s="2"/>
      <c r="B29" s="88" t="s">
        <v>317</v>
      </c>
      <c r="C29" s="267">
        <v>1147</v>
      </c>
      <c r="D29" s="267">
        <v>17309</v>
      </c>
      <c r="E29" s="389">
        <v>61645</v>
      </c>
      <c r="F29" s="389"/>
      <c r="G29" s="50">
        <v>4139</v>
      </c>
      <c r="H29" s="50">
        <v>39277</v>
      </c>
      <c r="I29" s="71">
        <v>416</v>
      </c>
      <c r="J29" s="272">
        <v>52301</v>
      </c>
    </row>
    <row r="30" spans="1:12">
      <c r="A30" s="2"/>
      <c r="B30" s="88" t="s">
        <v>331</v>
      </c>
      <c r="C30" s="150">
        <v>1161</v>
      </c>
      <c r="D30" s="150">
        <v>18340</v>
      </c>
      <c r="E30" s="389">
        <v>77291</v>
      </c>
      <c r="F30" s="389"/>
      <c r="G30" s="150">
        <v>4544</v>
      </c>
      <c r="H30" s="150">
        <v>39826</v>
      </c>
      <c r="I30" s="150">
        <v>414</v>
      </c>
      <c r="J30" s="273">
        <v>55515</v>
      </c>
    </row>
    <row r="31" spans="1:12">
      <c r="A31" s="2"/>
      <c r="B31" s="88" t="s">
        <v>332</v>
      </c>
      <c r="C31" s="63">
        <v>1173</v>
      </c>
      <c r="D31" s="63">
        <v>17467</v>
      </c>
      <c r="E31" s="391">
        <v>74421</v>
      </c>
      <c r="F31" s="391"/>
      <c r="G31" s="63">
        <v>4193</v>
      </c>
      <c r="H31" s="63">
        <v>33346</v>
      </c>
      <c r="I31" s="63">
        <v>361</v>
      </c>
      <c r="J31" s="265">
        <v>27510</v>
      </c>
    </row>
    <row r="32" spans="1:12">
      <c r="A32" s="2"/>
      <c r="B32" s="88" t="s">
        <v>255</v>
      </c>
      <c r="C32" s="63">
        <v>1243</v>
      </c>
      <c r="D32" s="63">
        <v>18513</v>
      </c>
      <c r="E32" s="391">
        <v>81156</v>
      </c>
      <c r="F32" s="391"/>
      <c r="G32" s="63">
        <v>4099</v>
      </c>
      <c r="H32" s="63">
        <v>32075</v>
      </c>
      <c r="I32" s="63">
        <v>384</v>
      </c>
      <c r="J32" s="265">
        <v>24850</v>
      </c>
    </row>
    <row r="33" spans="1:11">
      <c r="A33" s="2"/>
      <c r="B33" s="88" t="s">
        <v>256</v>
      </c>
      <c r="C33" s="63">
        <v>1352</v>
      </c>
      <c r="D33" s="63">
        <v>19585</v>
      </c>
      <c r="E33" s="391">
        <v>80616</v>
      </c>
      <c r="F33" s="391"/>
      <c r="G33" s="63">
        <v>4065</v>
      </c>
      <c r="H33" s="63">
        <v>32483</v>
      </c>
      <c r="I33" s="63">
        <v>394</v>
      </c>
      <c r="J33" s="265">
        <v>26410</v>
      </c>
    </row>
    <row r="34" spans="1:11">
      <c r="A34" s="2"/>
      <c r="B34" s="88" t="s">
        <v>257</v>
      </c>
      <c r="C34" s="63">
        <v>1295</v>
      </c>
      <c r="D34" s="63">
        <v>18433</v>
      </c>
      <c r="E34" s="391">
        <v>68897</v>
      </c>
      <c r="F34" s="391"/>
      <c r="G34" s="63">
        <v>5018</v>
      </c>
      <c r="H34" s="63">
        <v>33905</v>
      </c>
      <c r="I34" s="63">
        <v>411</v>
      </c>
      <c r="J34" s="265">
        <v>30990</v>
      </c>
    </row>
    <row r="35" spans="1:11">
      <c r="A35" s="2"/>
      <c r="B35" s="34"/>
      <c r="C35" s="3"/>
      <c r="D35" s="3"/>
      <c r="E35" s="3"/>
      <c r="F35" s="3"/>
      <c r="G35" s="3"/>
      <c r="H35" s="3"/>
      <c r="I35" s="3"/>
      <c r="J35" s="35"/>
      <c r="K35" s="274"/>
    </row>
    <row r="36" spans="1:11">
      <c r="A36" s="2"/>
      <c r="B36" s="36"/>
      <c r="C36" s="2"/>
      <c r="D36" s="2"/>
      <c r="E36" s="14"/>
      <c r="F36" s="14"/>
      <c r="G36" s="14"/>
      <c r="H36" s="14"/>
      <c r="I36" s="14"/>
      <c r="J36" s="14"/>
    </row>
    <row r="37" spans="1:11">
      <c r="A37" s="2"/>
      <c r="B37" s="354" t="s">
        <v>349</v>
      </c>
      <c r="C37" s="339" t="s">
        <v>365</v>
      </c>
      <c r="D37" s="341"/>
      <c r="G37" s="388"/>
      <c r="H37" s="388"/>
      <c r="I37" s="14"/>
      <c r="J37" s="14"/>
    </row>
    <row r="38" spans="1:11">
      <c r="A38" s="2"/>
      <c r="B38" s="338"/>
      <c r="C38" s="11" t="s">
        <v>354</v>
      </c>
      <c r="D38" s="11" t="s">
        <v>355</v>
      </c>
      <c r="E38" s="388"/>
      <c r="F38" s="388"/>
      <c r="G38" s="226"/>
      <c r="H38" s="226"/>
      <c r="I38" s="226"/>
      <c r="J38" s="226"/>
    </row>
    <row r="39" spans="1:11">
      <c r="B39" s="77"/>
      <c r="C39" s="14"/>
      <c r="D39" s="15"/>
      <c r="E39" s="14"/>
      <c r="F39" s="14"/>
      <c r="G39" s="14"/>
      <c r="H39" s="14"/>
      <c r="I39" s="14"/>
      <c r="J39" s="14"/>
    </row>
    <row r="40" spans="1:11">
      <c r="B40" s="88" t="s">
        <v>317</v>
      </c>
      <c r="C40" s="275" t="s">
        <v>196</v>
      </c>
      <c r="D40" s="276" t="s">
        <v>181</v>
      </c>
      <c r="E40" s="389"/>
      <c r="F40" s="389"/>
      <c r="G40" s="50"/>
      <c r="H40" s="50"/>
      <c r="I40" s="71"/>
      <c r="J40" s="71"/>
    </row>
    <row r="41" spans="1:11">
      <c r="B41" s="88" t="s">
        <v>331</v>
      </c>
      <c r="C41" s="267">
        <v>153</v>
      </c>
      <c r="D41" s="269">
        <v>5057</v>
      </c>
      <c r="E41" s="390" t="s">
        <v>366</v>
      </c>
      <c r="F41" s="390"/>
      <c r="G41" s="50"/>
      <c r="H41" s="50"/>
      <c r="I41" s="71"/>
      <c r="J41" s="71"/>
    </row>
    <row r="42" spans="1:11">
      <c r="B42" s="88" t="s">
        <v>332</v>
      </c>
      <c r="C42" s="63">
        <v>376</v>
      </c>
      <c r="D42" s="265">
        <v>15846</v>
      </c>
      <c r="E42" s="2"/>
      <c r="F42" s="2"/>
      <c r="G42" s="150"/>
      <c r="H42" s="150"/>
      <c r="I42" s="150"/>
      <c r="J42" s="150"/>
    </row>
    <row r="43" spans="1:11">
      <c r="B43" s="88" t="s">
        <v>255</v>
      </c>
      <c r="C43" s="63">
        <v>313</v>
      </c>
      <c r="D43" s="265">
        <v>16745</v>
      </c>
      <c r="E43" s="2"/>
      <c r="F43" s="2"/>
      <c r="G43" s="150"/>
      <c r="H43" s="150"/>
      <c r="I43" s="150"/>
      <c r="J43" s="150"/>
    </row>
    <row r="44" spans="1:11">
      <c r="A44" s="2"/>
      <c r="B44" s="88" t="s">
        <v>256</v>
      </c>
      <c r="C44" s="63">
        <v>312</v>
      </c>
      <c r="D44" s="265">
        <v>18865</v>
      </c>
      <c r="E44" s="277"/>
      <c r="F44" s="277"/>
      <c r="G44" s="277"/>
      <c r="H44" s="277"/>
      <c r="I44" s="277"/>
      <c r="J44" s="277"/>
    </row>
    <row r="45" spans="1:11">
      <c r="A45" s="2"/>
      <c r="B45" s="88" t="s">
        <v>257</v>
      </c>
      <c r="C45" s="63">
        <v>470</v>
      </c>
      <c r="D45" s="265">
        <v>16333</v>
      </c>
      <c r="E45" s="277"/>
      <c r="F45" s="277"/>
      <c r="G45" s="277"/>
      <c r="H45" s="277"/>
      <c r="I45" s="277"/>
      <c r="J45" s="277"/>
    </row>
    <row r="46" spans="1:11">
      <c r="B46" s="34"/>
      <c r="C46" s="278"/>
      <c r="D46" s="59"/>
      <c r="E46" s="148"/>
      <c r="F46" s="148"/>
      <c r="G46" s="148"/>
      <c r="H46" s="148"/>
      <c r="I46" s="148"/>
      <c r="J46" s="148"/>
    </row>
    <row r="47" spans="1:11">
      <c r="B47" s="36" t="s">
        <v>367</v>
      </c>
      <c r="C47" s="2"/>
      <c r="D47" s="2"/>
      <c r="E47" s="2"/>
      <c r="F47" s="2"/>
      <c r="G47" s="2"/>
      <c r="H47" s="2"/>
      <c r="I47" s="2"/>
      <c r="J47" s="2"/>
    </row>
    <row r="48" spans="1:11">
      <c r="B48" s="2" t="s">
        <v>368</v>
      </c>
    </row>
    <row r="49" spans="2:2">
      <c r="B49" s="2" t="s">
        <v>369</v>
      </c>
    </row>
  </sheetData>
  <mergeCells count="28">
    <mergeCell ref="I3:J3"/>
    <mergeCell ref="B4:B5"/>
    <mergeCell ref="C4:D4"/>
    <mergeCell ref="E4:F4"/>
    <mergeCell ref="G4:H4"/>
    <mergeCell ref="I4:J4"/>
    <mergeCell ref="B26:B27"/>
    <mergeCell ref="C26:D26"/>
    <mergeCell ref="E26:F26"/>
    <mergeCell ref="G26:H26"/>
    <mergeCell ref="E27:F27"/>
    <mergeCell ref="B15:B16"/>
    <mergeCell ref="C15:D15"/>
    <mergeCell ref="E15:F15"/>
    <mergeCell ref="G15:H15"/>
    <mergeCell ref="I15:J15"/>
    <mergeCell ref="E41:F41"/>
    <mergeCell ref="E29:F29"/>
    <mergeCell ref="E30:F30"/>
    <mergeCell ref="E31:F31"/>
    <mergeCell ref="E32:F32"/>
    <mergeCell ref="E33:F33"/>
    <mergeCell ref="E34:F34"/>
    <mergeCell ref="B37:B38"/>
    <mergeCell ref="C37:D37"/>
    <mergeCell ref="G37:H37"/>
    <mergeCell ref="E38:F38"/>
    <mergeCell ref="E40:F4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90</vt:lpstr>
      <vt:lpstr>91</vt:lpstr>
      <vt:lpstr>92</vt:lpstr>
      <vt:lpstr>93-94</vt:lpstr>
      <vt:lpstr>95</vt:lpstr>
      <vt:lpstr>96</vt:lpstr>
      <vt:lpstr>97-103</vt:lpstr>
      <vt:lpstr>104</vt:lpstr>
      <vt:lpstr>105</vt:lpstr>
      <vt:lpstr>106</vt:lpstr>
      <vt:lpstr>107</vt:lpstr>
      <vt:lpstr>108-109</vt:lpstr>
      <vt:lpstr>110-112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2016-05-10T10:46:14Z</dcterms:created>
  <dcterms:modified xsi:type="dcterms:W3CDTF">2016-05-11T02:36:49Z</dcterms:modified>
</cp:coreProperties>
</file>